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me\Downloads\"/>
    </mc:Choice>
  </mc:AlternateContent>
  <xr:revisionPtr revIDLastSave="0" documentId="13_ncr:1_{B3722418-32AF-4DC2-910D-7ED912C34B71}" xr6:coauthVersionLast="47" xr6:coauthVersionMax="47" xr10:uidLastSave="{00000000-0000-0000-0000-000000000000}"/>
  <bookViews>
    <workbookView xWindow="-1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K18" i="30"/>
  <c r="T15" i="30"/>
  <c r="T18" i="30" s="1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<sst xmlns="http://schemas.openxmlformats.org/spreadsheetml/2006/main" count="190" uniqueCount="102">
  <si>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</si>
  <si>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</si>
  <si>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</si>
  <si>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</si>
  <si>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</si>
  <si>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</si>
  <si>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</si>
  <si>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</si>
  <si>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</si>
  <si>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</si>
  <si>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</si>
  <si>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</si>
  <si>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</si>
  <si>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</si>
  <si>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</si>
  <si>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</si>
  <si>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</si>
  <si>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</si>
  <si>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</si>
  <si>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</si>
  <si>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</si>
  <si>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</si>
  <si>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</si>
  <si>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</si>
  <si>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</si>
  <si>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</si>
  <si>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</si>
  <si>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</si>
  <si>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</si>
  <si>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</si>
  <si>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</si>
  <si>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</si>
  <si>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</si>
  <si>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</si>
  <si>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</si>
  <si>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</si>
  <si>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</si>
  <si>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</si>
  <si>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</si>
  <si>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</si>
  <si>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</si>
  <si>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</si>
  <si>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</si>
  <si>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</si>
  <si>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</si>
  <si>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</si>
  <si>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</si>
  <si>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</si>
  <si>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</si>
  <si>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</si>
  <si>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</si>
  <si>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</si>
  <si>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</si>
  <si>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</si>
  <si>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</si>
  <si>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</si>
  <si>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</si>
  <si>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</si>
  <si>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</si>
  <si>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</si>
  <si>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</si>
  <si>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</si>
  <si>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</si>
  <si>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</si>
  <si>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</si>
  <si>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</si>
  <si>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</si>
  <si>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</si>
  <si>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</si>
  <si>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</si>
  <si>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</si>
  <si>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</si>
  <si>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</si>
  <si>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</si>
  <si>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</si>
  <si>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</si>
  <si>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</si>
  <si>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</si>
  <si>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Trois-Ponts</t>
  </si>
  <si>
    <t>Administration communale de :</t>
  </si>
  <si>
    <t>TROIS-PONTS</t>
  </si>
  <si>
    <t>Route de Coo, 58</t>
  </si>
  <si>
    <t>4980 TROIS-PONTS</t>
  </si>
  <si>
    <t>info@troisponts.be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</si>
  <si>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</si>
  <si>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</si>
  <si>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</si>
  <si>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</si>
  <si>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22/12/2025</t>
  </si>
  <si>
    <t>22/01/2026</t>
  </si>
  <si>
    <t>Budget</t>
  </si>
  <si>
    <t>Sophie GRAULICH</t>
  </si>
  <si>
    <t>080689882</t>
  </si>
  <si>
    <t>080689898</t>
  </si>
  <si>
    <t>directiongenerale@troisponts.be</t>
  </si>
  <si>
    <t>Benoit MIECRET</t>
  </si>
  <si>
    <t>080689886</t>
  </si>
  <si>
    <t>receveur@troisponts.be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</si>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</sst>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14233.950000000186</c:v>
                </c:pt>
                <c:pt idx="1">
                  <c:v>2330.9199999999255</c:v>
                </c:pt>
                <c:pt idx="2">
                  <c:v>65565.530000001192</c:v>
                </c:pt>
                <c:pt idx="3">
                  <c:v>102880.22000000067</c:v>
                </c:pt>
                <c:pt idx="4">
                  <c:v>43316.259999997914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370633.11000000034</c:v>
                </c:pt>
                <c:pt idx="1">
                  <c:v>377318.03000000026</c:v>
                </c:pt>
                <c:pt idx="2">
                  <c:v>630553.69000000134</c:v>
                </c:pt>
                <c:pt idx="3">
                  <c:v>994779.79000000097</c:v>
                </c:pt>
                <c:pt idx="4">
                  <c:v>797119.46999999881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7239317.9299999997</c:v>
                </c:pt>
                <c:pt idx="1">
                  <c:v>8180737.46</c:v>
                </c:pt>
                <c:pt idx="2">
                  <c:v>8477160.9199999999</c:v>
                </c:pt>
                <c:pt idx="3">
                  <c:v>8702244.6799999997</c:v>
                </c:pt>
                <c:pt idx="4">
                  <c:v>9288739.0800000019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7253551.8799999999</c:v>
                </c:pt>
                <c:pt idx="1">
                  <c:v>8183068.3799999999</c:v>
                </c:pt>
                <c:pt idx="2">
                  <c:v>8542726.4500000011</c:v>
                </c:pt>
                <c:pt idx="3">
                  <c:v>8805124.9000000004</c:v>
                </c:pt>
                <c:pt idx="4">
                  <c:v>9332055.3399999999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1228415.42</c:v>
                </c:pt>
                <c:pt idx="1">
                  <c:v>1041645.74</c:v>
                </c:pt>
                <c:pt idx="2">
                  <c:v>1555655.4</c:v>
                </c:pt>
                <c:pt idx="3">
                  <c:v>1908686.0399999998</c:v>
                </c:pt>
                <c:pt idx="4">
                  <c:v>2677938.3100000005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962753.67</c:v>
                </c:pt>
                <c:pt idx="1">
                  <c:v>1342908.8399999999</c:v>
                </c:pt>
                <c:pt idx="2">
                  <c:v>651757.5</c:v>
                </c:pt>
                <c:pt idx="3">
                  <c:v>1516893</c:v>
                </c:pt>
                <c:pt idx="4">
                  <c:v>2533578.5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J17" sqref="J17:T17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157" t="s">
        <v>84</v>
      </c>
      <c r="B1" s="158"/>
      <c r="C1" s="158"/>
      <c r="D1" s="158"/>
      <c r="E1" s="158"/>
      <c r="F1" s="158"/>
      <c r="G1" s="161" t="s">
        <v>78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25"/>
      <c r="U1" s="98" t="s">
        <v>12</v>
      </c>
      <c r="V1" s="135">
        <v>63086</v>
      </c>
    </row>
    <row r="2" spans="1:22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26"/>
      <c r="U2" s="99" t="s">
        <v>1</v>
      </c>
      <c r="V2" s="136">
        <f>R27</f>
        <v>2026</v>
      </c>
    </row>
    <row r="3" spans="1:22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 x14ac:dyDescent="0.25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 x14ac:dyDescent="0.2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 x14ac:dyDescent="0.2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 x14ac:dyDescent="0.2">
      <c r="C7" s="80"/>
      <c r="D7" s="81"/>
      <c r="E7" s="81"/>
      <c r="F7" s="141"/>
      <c r="G7" s="184" t="s">
        <v>85</v>
      </c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42"/>
      <c r="U7" s="85"/>
    </row>
    <row r="8" spans="1:22" ht="13.9" customHeight="1" x14ac:dyDescent="0.2">
      <c r="C8" s="80"/>
      <c r="D8" s="81"/>
      <c r="E8" s="81"/>
      <c r="F8" s="141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46"/>
      <c r="T8" s="142"/>
      <c r="U8" s="85"/>
      <c r="V8" s="73"/>
    </row>
    <row r="9" spans="1:22" ht="13.9" customHeight="1" x14ac:dyDescent="0.2">
      <c r="C9" s="80"/>
      <c r="D9" s="81"/>
      <c r="E9" s="81"/>
      <c r="F9" s="141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46"/>
      <c r="T9" s="142"/>
      <c r="U9" s="85"/>
    </row>
    <row r="10" spans="1:22" ht="13.9" customHeight="1" x14ac:dyDescent="0.2">
      <c r="C10" s="80"/>
      <c r="D10" s="81"/>
      <c r="E10" s="81"/>
      <c r="F10" s="141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46"/>
      <c r="T10" s="142"/>
      <c r="U10" s="85"/>
    </row>
    <row r="11" spans="1:22" ht="13.9" customHeight="1" x14ac:dyDescent="0.2">
      <c r="C11" s="80"/>
      <c r="D11" s="81"/>
      <c r="E11" s="81"/>
      <c r="F11" s="81"/>
      <c r="G11" s="186" t="s">
        <v>86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8"/>
      <c r="T11" s="84"/>
      <c r="U11" s="85"/>
    </row>
    <row r="12" spans="1:22" ht="13.9" customHeight="1" x14ac:dyDescent="0.2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 x14ac:dyDescent="0.2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 x14ac:dyDescent="0.25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 x14ac:dyDescent="0.2">
      <c r="C15" s="138"/>
      <c r="D15" s="138"/>
      <c r="E15" s="138"/>
      <c r="F15" s="138"/>
      <c r="G15" s="138"/>
      <c r="H15" s="138"/>
      <c r="I15" s="138"/>
    </row>
    <row r="16" spans="1:22" ht="13.15" customHeight="1" x14ac:dyDescent="0.2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 x14ac:dyDescent="0.2">
      <c r="C17" s="172" t="s">
        <v>79</v>
      </c>
      <c r="D17" s="171"/>
      <c r="E17" s="171"/>
      <c r="F17" s="171"/>
      <c r="G17" s="171"/>
      <c r="H17" s="171"/>
      <c r="I17" s="171"/>
      <c r="J17" s="179" t="s">
        <v>80</v>
      </c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6"/>
    </row>
    <row r="18" spans="3:21" ht="16.149999999999999" customHeight="1" x14ac:dyDescent="0.2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 x14ac:dyDescent="0.2">
      <c r="C19" s="170" t="s">
        <v>4</v>
      </c>
      <c r="D19" s="171"/>
      <c r="E19" s="171"/>
      <c r="F19" s="171"/>
      <c r="G19" s="171"/>
      <c r="H19" s="171"/>
      <c r="I19" s="173"/>
      <c r="J19" s="148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 x14ac:dyDescent="0.2">
      <c r="C20" s="19"/>
      <c r="J20" s="149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 x14ac:dyDescent="0.2">
      <c r="C21" s="19"/>
      <c r="I21" s="18"/>
      <c r="J21" s="150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 x14ac:dyDescent="0.2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 x14ac:dyDescent="0.2">
      <c r="C23" s="174" t="s">
        <v>87</v>
      </c>
      <c r="D23" s="175"/>
      <c r="E23" s="175"/>
      <c r="F23" s="175"/>
      <c r="G23" s="175"/>
      <c r="H23" s="175"/>
      <c r="I23" s="176"/>
      <c r="J23" s="151" t="s">
        <v>88</v>
      </c>
      <c r="K23" s="93"/>
      <c r="L23" s="93"/>
      <c r="M23" s="94"/>
      <c r="S23" s="28"/>
      <c r="T23" s="29"/>
      <c r="U23" s="6"/>
    </row>
    <row r="24" spans="3:21" ht="16.149999999999999" customHeight="1" x14ac:dyDescent="0.2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 x14ac:dyDescent="0.2">
      <c r="C25" s="170" t="s">
        <v>36</v>
      </c>
      <c r="D25" s="171"/>
      <c r="E25" s="171"/>
      <c r="F25" s="171"/>
      <c r="G25" s="171"/>
      <c r="H25" s="171"/>
      <c r="I25" s="173"/>
      <c r="J25" s="151" t="s">
        <v>89</v>
      </c>
      <c r="K25" s="93"/>
      <c r="L25" s="93"/>
      <c r="M25" s="94"/>
      <c r="S25" s="28"/>
      <c r="T25" s="29"/>
      <c r="U25" s="6"/>
    </row>
    <row r="26" spans="3:21" ht="16.149999999999999" customHeight="1" x14ac:dyDescent="0.2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 x14ac:dyDescent="0.2">
      <c r="C27" s="170" t="s">
        <v>42</v>
      </c>
      <c r="D27" s="171"/>
      <c r="E27" s="171"/>
      <c r="F27" s="171"/>
      <c r="G27" s="171"/>
      <c r="H27" s="171"/>
      <c r="I27" s="173"/>
      <c r="J27" s="152" t="s">
        <v>90</v>
      </c>
      <c r="K27" s="139"/>
      <c r="L27" s="93"/>
      <c r="M27" s="94"/>
      <c r="O27" s="171" t="s">
        <v>1</v>
      </c>
      <c r="P27" s="171"/>
      <c r="Q27" s="173"/>
      <c r="R27" s="181">
        <v>2026</v>
      </c>
      <c r="S27" s="182"/>
      <c r="U27" s="6"/>
    </row>
    <row r="28" spans="3:21" ht="16.899999999999999" customHeight="1" x14ac:dyDescent="0.2">
      <c r="C28" s="19"/>
      <c r="I28" s="20"/>
      <c r="J28" s="18"/>
      <c r="K28" s="18"/>
      <c r="L28" s="18"/>
      <c r="M28" s="18"/>
      <c r="U28" s="6"/>
    </row>
    <row r="29" spans="3:21" ht="16.899999999999999" customHeight="1" x14ac:dyDescent="0.2">
      <c r="C29" s="155" t="s">
        <v>33</v>
      </c>
      <c r="D29" s="156"/>
      <c r="E29" s="156"/>
      <c r="F29" s="156"/>
      <c r="G29" s="156"/>
      <c r="H29" s="156"/>
      <c r="I29" s="156"/>
      <c r="J29" s="15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 x14ac:dyDescent="0.2">
      <c r="C30" s="168" t="s">
        <v>5</v>
      </c>
      <c r="D30" s="169"/>
      <c r="E30" s="169"/>
      <c r="F30" s="169"/>
      <c r="G30" s="169"/>
      <c r="H30" s="169"/>
      <c r="I30" s="169"/>
      <c r="J30" s="164" t="s">
        <v>92</v>
      </c>
      <c r="K30" s="165"/>
      <c r="L30" s="165"/>
      <c r="M30" s="165"/>
      <c r="N30" s="165"/>
      <c r="O30" s="165"/>
      <c r="P30" s="165"/>
      <c r="Q30" s="165"/>
      <c r="R30" s="165"/>
      <c r="S30" s="165"/>
      <c r="U30" s="6"/>
    </row>
    <row r="31" spans="3:21" ht="16.899999999999999" customHeight="1" x14ac:dyDescent="0.2">
      <c r="C31" s="170" t="s">
        <v>6</v>
      </c>
      <c r="D31" s="171"/>
      <c r="E31" s="171"/>
      <c r="F31" s="171"/>
      <c r="G31" s="171"/>
      <c r="H31" s="171"/>
      <c r="I31" s="171"/>
      <c r="J31" s="166" t="s">
        <v>93</v>
      </c>
      <c r="K31" s="167"/>
      <c r="L31" s="167"/>
      <c r="M31" s="167"/>
      <c r="N31" s="167"/>
      <c r="O31" s="167"/>
      <c r="P31" s="167"/>
      <c r="Q31" s="167"/>
      <c r="R31" s="167"/>
      <c r="S31" s="167"/>
      <c r="U31" s="6"/>
    </row>
    <row r="32" spans="3:21" ht="16.899999999999999" customHeight="1" x14ac:dyDescent="0.2">
      <c r="C32" s="170" t="s">
        <v>7</v>
      </c>
      <c r="D32" s="171"/>
      <c r="E32" s="171"/>
      <c r="F32" s="171"/>
      <c r="G32" s="171"/>
      <c r="H32" s="171"/>
      <c r="I32" s="171"/>
      <c r="J32" s="177" t="s">
        <v>94</v>
      </c>
      <c r="K32" s="178"/>
      <c r="L32" s="178"/>
      <c r="M32" s="178"/>
      <c r="N32" s="178"/>
      <c r="O32" s="178"/>
      <c r="P32" s="178"/>
      <c r="Q32" s="178"/>
      <c r="R32" s="178"/>
      <c r="S32" s="178"/>
      <c r="U32" s="6"/>
    </row>
    <row r="33" spans="3:21" ht="16.899999999999999" customHeight="1" x14ac:dyDescent="0.2">
      <c r="C33" s="19"/>
      <c r="K33" s="20"/>
      <c r="L33" s="18"/>
      <c r="M33" s="18"/>
      <c r="N33" s="18"/>
      <c r="O33" s="18"/>
      <c r="U33" s="6"/>
    </row>
    <row r="34" spans="3:21" ht="16.899999999999999" customHeight="1" x14ac:dyDescent="0.2">
      <c r="C34" s="155" t="s">
        <v>34</v>
      </c>
      <c r="D34" s="156"/>
      <c r="E34" s="156"/>
      <c r="F34" s="156"/>
      <c r="G34" s="156"/>
      <c r="H34" s="156"/>
      <c r="I34" s="156"/>
      <c r="J34" s="153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 x14ac:dyDescent="0.2">
      <c r="C35" s="168" t="s">
        <v>5</v>
      </c>
      <c r="D35" s="169"/>
      <c r="E35" s="169"/>
      <c r="F35" s="169"/>
      <c r="G35" s="169"/>
      <c r="H35" s="169"/>
      <c r="I35" s="169"/>
      <c r="J35" s="164" t="s">
        <v>96</v>
      </c>
      <c r="K35" s="183"/>
      <c r="L35" s="183"/>
      <c r="M35" s="183"/>
      <c r="N35" s="183"/>
      <c r="O35" s="183"/>
      <c r="P35" s="183"/>
      <c r="Q35" s="183"/>
      <c r="R35" s="183"/>
      <c r="S35" s="183"/>
      <c r="T35" s="27"/>
      <c r="U35" s="5"/>
    </row>
    <row r="36" spans="3:21" ht="16.899999999999999" customHeight="1" x14ac:dyDescent="0.2">
      <c r="C36" s="170" t="s">
        <v>6</v>
      </c>
      <c r="D36" s="171"/>
      <c r="E36" s="171"/>
      <c r="F36" s="171"/>
      <c r="G36" s="171"/>
      <c r="H36" s="171"/>
      <c r="I36" s="171"/>
      <c r="J36" s="166" t="s">
        <v>93</v>
      </c>
      <c r="K36" s="167"/>
      <c r="L36" s="167"/>
      <c r="M36" s="167"/>
      <c r="N36" s="167"/>
      <c r="O36" s="167"/>
      <c r="P36" s="167"/>
      <c r="Q36" s="167"/>
      <c r="R36" s="167"/>
      <c r="S36" s="167"/>
      <c r="U36" s="6"/>
    </row>
    <row r="37" spans="3:21" ht="16.899999999999999" customHeight="1" x14ac:dyDescent="0.2">
      <c r="C37" s="170" t="s">
        <v>7</v>
      </c>
      <c r="D37" s="171"/>
      <c r="E37" s="171"/>
      <c r="F37" s="171"/>
      <c r="G37" s="171"/>
      <c r="H37" s="171"/>
      <c r="I37" s="171"/>
      <c r="J37" s="177" t="s">
        <v>97</v>
      </c>
      <c r="K37" s="178"/>
      <c r="L37" s="178"/>
      <c r="M37" s="178"/>
      <c r="N37" s="178"/>
      <c r="O37" s="178"/>
      <c r="P37" s="178"/>
      <c r="Q37" s="178"/>
      <c r="R37" s="178"/>
      <c r="S37" s="178"/>
      <c r="U37" s="6"/>
    </row>
    <row r="38" spans="3:21" ht="13.15" customHeight="1" x14ac:dyDescent="0.2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sheetProtection algorithmName="SHA-512" hashValue="B83BF1s7e7ruvxuBSHOi5Imw/SO3JTVYqwP6JFpJBWa0nEdYIcTt/wYxQpsYLTw6cCZhHkE/N32E+cVVfbg5aA==" saltValue="fN9H+hQykCJToFksTd1H0g==" spinCount="100000" sheet="1" objects="1" scenarios="1"/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Trois-Ponts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Coordonnées!V1</f>
        <v>63086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 x14ac:dyDescent="0.2">
      <c r="A6" s="2"/>
      <c r="B6" s="2"/>
      <c r="C6" s="2"/>
      <c r="D6" s="2"/>
      <c r="E6" s="2"/>
      <c r="F6" s="18"/>
      <c r="G6" s="14"/>
      <c r="H6" s="205" t="s">
        <v>40</v>
      </c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6"/>
      <c r="U6" s="206"/>
      <c r="V6" s="206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189" t="str">
        <f>Coordonnées!$J$27</f>
        <v>Budget</v>
      </c>
      <c r="I7" s="189"/>
      <c r="J7" s="189"/>
      <c r="K7" s="189" t="str">
        <f>Coordonnées!$J$27</f>
        <v>Budget</v>
      </c>
      <c r="L7" s="189"/>
      <c r="M7" s="189"/>
      <c r="N7" s="189" t="str">
        <f>Coordonnées!$J$27</f>
        <v>Budget</v>
      </c>
      <c r="O7" s="189"/>
      <c r="P7" s="189"/>
      <c r="Q7" s="189" t="str">
        <f>Coordonnées!$J$27</f>
        <v>Budget</v>
      </c>
      <c r="R7" s="189"/>
      <c r="S7" s="189"/>
      <c r="T7" s="189" t="str">
        <f>Coordonnées!$J$27</f>
        <v>Budget</v>
      </c>
      <c r="U7" s="189"/>
      <c r="V7" s="189"/>
    </row>
    <row r="8" spans="1:24" ht="18.399999999999999" customHeight="1" thickBot="1" x14ac:dyDescent="0.25">
      <c r="A8" s="200" t="s">
        <v>2</v>
      </c>
      <c r="B8" s="200"/>
      <c r="C8" s="200"/>
      <c r="D8" s="200"/>
      <c r="E8" s="200"/>
      <c r="F8" s="200"/>
      <c r="G8" s="200"/>
      <c r="H8" s="190">
        <f>K8-1</f>
        <v>2022</v>
      </c>
      <c r="I8" s="190"/>
      <c r="J8" s="190"/>
      <c r="K8" s="190">
        <f>N8-1</f>
        <v>2023</v>
      </c>
      <c r="L8" s="190"/>
      <c r="M8" s="190"/>
      <c r="N8" s="190">
        <f>Q8-1</f>
        <v>2024</v>
      </c>
      <c r="O8" s="190"/>
      <c r="P8" s="190"/>
      <c r="Q8" s="190">
        <f>T8-1</f>
        <v>2025</v>
      </c>
      <c r="R8" s="190"/>
      <c r="S8" s="190"/>
      <c r="T8" s="190">
        <f>X2</f>
        <v>2026</v>
      </c>
      <c r="U8" s="190"/>
      <c r="V8" s="190"/>
    </row>
    <row r="9" spans="1:24" ht="18.399999999999999" customHeight="1" thickBot="1" x14ac:dyDescent="0.25">
      <c r="A9" s="194" t="s">
        <v>65</v>
      </c>
      <c r="B9" s="195"/>
      <c r="C9" s="195"/>
      <c r="D9" s="195"/>
      <c r="E9" s="195"/>
      <c r="F9" s="195"/>
      <c r="G9" s="196"/>
      <c r="H9" s="191">
        <f>'Ordinaire GE'!H26-'Ordinaire GE'!H15</f>
        <v>14233.950000000186</v>
      </c>
      <c r="I9" s="192"/>
      <c r="J9" s="193"/>
      <c r="K9" s="191">
        <f>'Ordinaire GE'!K26-'Ordinaire GE'!K15</f>
        <v>2330.9199999999255</v>
      </c>
      <c r="L9" s="192"/>
      <c r="M9" s="193"/>
      <c r="N9" s="191">
        <f>'Ordinaire GE'!N26-'Ordinaire GE'!N15</f>
        <v>65565.530000001192</v>
      </c>
      <c r="O9" s="192"/>
      <c r="P9" s="193"/>
      <c r="Q9" s="191">
        <f>'Ordinaire GE'!Q26-'Ordinaire GE'!Q15</f>
        <v>102880.22000000067</v>
      </c>
      <c r="R9" s="192"/>
      <c r="S9" s="193"/>
      <c r="T9" s="191">
        <f>'Ordinaire GE'!T26-'Ordinaire GE'!T15</f>
        <v>43316.259999997914</v>
      </c>
      <c r="U9" s="192"/>
      <c r="V9" s="193"/>
    </row>
    <row r="10" spans="1:24" ht="40.5" customHeight="1" thickBot="1" x14ac:dyDescent="0.25">
      <c r="A10" s="197" t="s">
        <v>73</v>
      </c>
      <c r="B10" s="198"/>
      <c r="C10" s="198"/>
      <c r="D10" s="198"/>
      <c r="E10" s="198"/>
      <c r="F10" s="198"/>
      <c r="G10" s="199"/>
      <c r="H10" s="202">
        <f>'Ordinaire GE'!H29-'Ordinaire GE'!H18</f>
        <v>370633.11000000034</v>
      </c>
      <c r="I10" s="203"/>
      <c r="J10" s="204"/>
      <c r="K10" s="202">
        <f>'Ordinaire GE'!K29-'Ordinaire GE'!K18</f>
        <v>377318.03000000026</v>
      </c>
      <c r="L10" s="203"/>
      <c r="M10" s="204"/>
      <c r="N10" s="202">
        <f>'Ordinaire GE'!N29-'Ordinaire GE'!N18</f>
        <v>630553.69000000134</v>
      </c>
      <c r="O10" s="203"/>
      <c r="P10" s="204"/>
      <c r="Q10" s="202">
        <f>'Ordinaire GE'!Q29-'Ordinaire GE'!Q18</f>
        <v>994779.79000000097</v>
      </c>
      <c r="R10" s="203"/>
      <c r="S10" s="204"/>
      <c r="T10" s="202">
        <f>'Ordinaire GE'!T29-'Ordinaire GE'!T18</f>
        <v>797119.46999999881</v>
      </c>
      <c r="U10" s="203"/>
      <c r="V10" s="204"/>
    </row>
    <row r="11" spans="1:24" ht="16.899999999999999" customHeight="1" x14ac:dyDescent="0.2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 x14ac:dyDescent="0.2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 x14ac:dyDescent="0.2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 x14ac:dyDescent="0.2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 x14ac:dyDescent="0.2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 x14ac:dyDescent="0.2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sheetProtection algorithmName="SHA-512" hashValue="qEQXRV9t6ALx3YTJiHFG7qZXuR8WxrFFuafEtK3Pz1Ocdx3Ftrv5EvHd2Oj2LIyHocaZcQm+2b4fRG9XcLva3A==" saltValue="xJ8YA3rrJIZ8PnhJPioHBg==" spinCount="100000" sheet="1" objects="1" scenarios="1"/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Trois-Ponts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Coordonnées!V1</f>
        <v>63086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07" t="s">
        <v>41</v>
      </c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8"/>
      <c r="U6" s="208"/>
      <c r="V6" s="208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9" t="str">
        <f>Coordonnées!$J$27</f>
        <v>Budget</v>
      </c>
      <c r="I7" s="209"/>
      <c r="J7" s="209"/>
      <c r="K7" s="209" t="str">
        <f>Coordonnées!$J$27</f>
        <v>Budget</v>
      </c>
      <c r="L7" s="209"/>
      <c r="M7" s="209"/>
      <c r="N7" s="209" t="str">
        <f>Coordonnées!$J$27</f>
        <v>Budget</v>
      </c>
      <c r="O7" s="209"/>
      <c r="P7" s="209"/>
      <c r="Q7" s="209" t="str">
        <f>Coordonnées!$J$27</f>
        <v>Budget</v>
      </c>
      <c r="R7" s="209"/>
      <c r="S7" s="209"/>
      <c r="T7" s="209" t="str">
        <f>Coordonnées!$J$27</f>
        <v>Budget</v>
      </c>
      <c r="U7" s="209"/>
      <c r="V7" s="209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10" t="s">
        <v>98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2"/>
      <c r="U8" s="212"/>
      <c r="V8" s="213"/>
    </row>
    <row r="9" spans="1:24" ht="18.399999999999999" customHeight="1" x14ac:dyDescent="0.2">
      <c r="A9" s="214" t="s">
        <v>2</v>
      </c>
      <c r="B9" s="215"/>
      <c r="C9" s="214"/>
      <c r="D9" s="214"/>
      <c r="E9" s="214"/>
      <c r="F9" s="214"/>
      <c r="G9" s="214"/>
      <c r="H9" s="216">
        <f>K9-1</f>
        <v>2022</v>
      </c>
      <c r="I9" s="216"/>
      <c r="J9" s="216"/>
      <c r="K9" s="216">
        <f>N9-1</f>
        <v>2023</v>
      </c>
      <c r="L9" s="216"/>
      <c r="M9" s="216"/>
      <c r="N9" s="216">
        <f>Q9-1</f>
        <v>2024</v>
      </c>
      <c r="O9" s="216"/>
      <c r="P9" s="216"/>
      <c r="Q9" s="216">
        <f>T9-1</f>
        <v>2025</v>
      </c>
      <c r="R9" s="216"/>
      <c r="S9" s="216"/>
      <c r="T9" s="216">
        <f>X2</f>
        <v>2026</v>
      </c>
      <c r="U9" s="216"/>
      <c r="V9" s="216"/>
    </row>
    <row r="10" spans="1:24" ht="18.399999999999999" customHeight="1" x14ac:dyDescent="0.2">
      <c r="A10" s="217" t="s">
        <v>13</v>
      </c>
      <c r="B10" s="218"/>
      <c r="C10" s="218"/>
      <c r="D10" s="218"/>
      <c r="E10" s="218"/>
      <c r="F10" s="218"/>
      <c r="G10" s="218"/>
      <c r="H10" s="219">
        <v>3508548.88</v>
      </c>
      <c r="I10" s="220">
        <v>5512664.2599999998</v>
      </c>
      <c r="J10" s="221">
        <v>5512664.2599999998</v>
      </c>
      <c r="K10" s="219">
        <v>4077960.11</v>
      </c>
      <c r="L10" s="220">
        <v>5512664.2599999998</v>
      </c>
      <c r="M10" s="221">
        <v>5512664.2599999998</v>
      </c>
      <c r="N10" s="219">
        <v>4322672.75</v>
      </c>
      <c r="O10" s="220">
        <v>5512664.2599999998</v>
      </c>
      <c r="P10" s="221">
        <v>5512664.2599999998</v>
      </c>
      <c r="Q10" s="219">
        <v>4416953.03</v>
      </c>
      <c r="R10" s="220">
        <v>5512664.2599999998</v>
      </c>
      <c r="S10" s="221">
        <v>5512664.2599999998</v>
      </c>
      <c r="T10" s="219">
        <v>4517129.37</v>
      </c>
      <c r="U10" s="220">
        <v>5512664.2599999998</v>
      </c>
      <c r="V10" s="221">
        <v>5512664.2599999998</v>
      </c>
    </row>
    <row r="11" spans="1:24" ht="18.399999999999999" customHeight="1" x14ac:dyDescent="0.2">
      <c r="A11" s="222" t="s">
        <v>14</v>
      </c>
      <c r="B11" s="223"/>
      <c r="C11" s="223"/>
      <c r="D11" s="223"/>
      <c r="E11" s="223"/>
      <c r="F11" s="223"/>
      <c r="G11" s="223"/>
      <c r="H11" s="224">
        <v>1869940.97</v>
      </c>
      <c r="I11" s="225">
        <v>2726342.74</v>
      </c>
      <c r="J11" s="226">
        <v>2726342.74</v>
      </c>
      <c r="K11" s="224">
        <v>2144779.85</v>
      </c>
      <c r="L11" s="225">
        <v>2726342.74</v>
      </c>
      <c r="M11" s="226">
        <v>2726342.74</v>
      </c>
      <c r="N11" s="224">
        <v>2183412.7400000002</v>
      </c>
      <c r="O11" s="225">
        <v>2726342.74</v>
      </c>
      <c r="P11" s="226">
        <v>2726342.74</v>
      </c>
      <c r="Q11" s="224">
        <v>2269539.7200000002</v>
      </c>
      <c r="R11" s="225">
        <v>2726342.74</v>
      </c>
      <c r="S11" s="226">
        <v>2726342.74</v>
      </c>
      <c r="T11" s="224">
        <v>2394548.9500000002</v>
      </c>
      <c r="U11" s="225">
        <v>2726342.74</v>
      </c>
      <c r="V11" s="226">
        <v>2726342.74</v>
      </c>
    </row>
    <row r="12" spans="1:24" ht="18.399999999999999" customHeight="1" x14ac:dyDescent="0.2">
      <c r="A12" s="222" t="s">
        <v>15</v>
      </c>
      <c r="B12" s="223"/>
      <c r="C12" s="223"/>
      <c r="D12" s="223"/>
      <c r="E12" s="223"/>
      <c r="F12" s="223"/>
      <c r="G12" s="223"/>
      <c r="H12" s="224">
        <v>1058367.78</v>
      </c>
      <c r="I12" s="225">
        <v>4264832.04</v>
      </c>
      <c r="J12" s="226">
        <v>4264832.04</v>
      </c>
      <c r="K12" s="224">
        <v>1083409.17</v>
      </c>
      <c r="L12" s="225">
        <v>4264832.04</v>
      </c>
      <c r="M12" s="226">
        <v>4264832.04</v>
      </c>
      <c r="N12" s="224">
        <v>1121027.58</v>
      </c>
      <c r="O12" s="225">
        <v>4264832.04</v>
      </c>
      <c r="P12" s="226">
        <v>4264832.04</v>
      </c>
      <c r="Q12" s="224">
        <v>1165912.3999999999</v>
      </c>
      <c r="R12" s="225">
        <v>4264832.04</v>
      </c>
      <c r="S12" s="226">
        <v>4264832.04</v>
      </c>
      <c r="T12" s="224">
        <v>1322158.32</v>
      </c>
      <c r="U12" s="225">
        <v>4264832.04</v>
      </c>
      <c r="V12" s="226">
        <v>4264832.04</v>
      </c>
    </row>
    <row r="13" spans="1:24" ht="18.399999999999999" customHeight="1" x14ac:dyDescent="0.2">
      <c r="A13" s="222" t="s">
        <v>16</v>
      </c>
      <c r="B13" s="223"/>
      <c r="C13" s="223"/>
      <c r="D13" s="223"/>
      <c r="E13" s="223"/>
      <c r="F13" s="223"/>
      <c r="G13" s="223"/>
      <c r="H13" s="224">
        <v>802460.3</v>
      </c>
      <c r="I13" s="225">
        <v>41563.69</v>
      </c>
      <c r="J13" s="226">
        <v>41563.69</v>
      </c>
      <c r="K13" s="224">
        <v>874588.33</v>
      </c>
      <c r="L13" s="225">
        <v>41563.69</v>
      </c>
      <c r="M13" s="226">
        <v>41563.69</v>
      </c>
      <c r="N13" s="224">
        <v>850047.85</v>
      </c>
      <c r="O13" s="225">
        <v>41563.69</v>
      </c>
      <c r="P13" s="226">
        <v>41563.69</v>
      </c>
      <c r="Q13" s="224">
        <v>849839.53</v>
      </c>
      <c r="R13" s="225">
        <v>41563.69</v>
      </c>
      <c r="S13" s="226">
        <v>41563.69</v>
      </c>
      <c r="T13" s="224">
        <v>778781.47</v>
      </c>
      <c r="U13" s="225">
        <v>41563.69</v>
      </c>
      <c r="V13" s="226">
        <v>41563.69</v>
      </c>
    </row>
    <row r="14" spans="1:24" ht="18.399999999999999" customHeight="1" thickBot="1" x14ac:dyDescent="0.25">
      <c r="A14" s="227" t="s">
        <v>46</v>
      </c>
      <c r="B14" s="228"/>
      <c r="C14" s="228"/>
      <c r="D14" s="228"/>
      <c r="E14" s="228"/>
      <c r="F14" s="228"/>
      <c r="G14" s="228"/>
      <c r="H14" s="229">
        <v>0</v>
      </c>
      <c r="I14" s="230">
        <v>0</v>
      </c>
      <c r="J14" s="231">
        <v>0</v>
      </c>
      <c r="K14" s="229">
        <v>0</v>
      </c>
      <c r="L14" s="230">
        <v>0</v>
      </c>
      <c r="M14" s="231">
        <v>0</v>
      </c>
      <c r="N14" s="229">
        <v>0</v>
      </c>
      <c r="O14" s="230">
        <v>0</v>
      </c>
      <c r="P14" s="231">
        <v>0</v>
      </c>
      <c r="Q14" s="229">
        <v>0</v>
      </c>
      <c r="R14" s="230">
        <v>0</v>
      </c>
      <c r="S14" s="231">
        <v>0</v>
      </c>
      <c r="T14" s="229">
        <v>276120.96999999997</v>
      </c>
      <c r="U14" s="230">
        <v>0</v>
      </c>
      <c r="V14" s="231">
        <v>0</v>
      </c>
    </row>
    <row r="15" spans="1:24" ht="18.399999999999999" customHeight="1" thickBot="1" x14ac:dyDescent="0.25">
      <c r="A15" s="194" t="s">
        <v>67</v>
      </c>
      <c r="B15" s="195"/>
      <c r="C15" s="195"/>
      <c r="D15" s="195"/>
      <c r="E15" s="195"/>
      <c r="F15" s="195"/>
      <c r="G15" s="195"/>
      <c r="H15" s="232">
        <f>SUM(H10:H14)</f>
        <v>7239317.9299999997</v>
      </c>
      <c r="I15" s="233"/>
      <c r="J15" s="234"/>
      <c r="K15" s="233">
        <f>SUM(K10:K14)</f>
        <v>8180737.46</v>
      </c>
      <c r="L15" s="233"/>
      <c r="M15" s="233"/>
      <c r="N15" s="232">
        <f>SUM(N10:N14)</f>
        <v>8477160.9199999999</v>
      </c>
      <c r="O15" s="233"/>
      <c r="P15" s="234"/>
      <c r="Q15" s="233">
        <f>SUM(Q10:Q14)</f>
        <v>8702244.6799999997</v>
      </c>
      <c r="R15" s="233"/>
      <c r="S15" s="234"/>
      <c r="T15" s="233">
        <f>SUM(T10:T14)</f>
        <v>9288739.0800000019</v>
      </c>
      <c r="U15" s="233"/>
      <c r="V15" s="234"/>
    </row>
    <row r="16" spans="1:24" ht="18.399999999999999" customHeight="1" x14ac:dyDescent="0.2">
      <c r="A16" s="222" t="s">
        <v>29</v>
      </c>
      <c r="B16" s="223"/>
      <c r="C16" s="223"/>
      <c r="D16" s="223"/>
      <c r="E16" s="223"/>
      <c r="F16" s="223"/>
      <c r="G16" s="223"/>
      <c r="H16" s="235">
        <v>0</v>
      </c>
      <c r="I16" s="236">
        <v>1521059.02</v>
      </c>
      <c r="J16" s="237">
        <v>2351270.66</v>
      </c>
      <c r="K16" s="235">
        <v>224.9</v>
      </c>
      <c r="L16" s="236">
        <v>1659060.83</v>
      </c>
      <c r="M16" s="237">
        <v>1521059.02</v>
      </c>
      <c r="N16" s="235">
        <v>0</v>
      </c>
      <c r="O16" s="236">
        <v>2230351.92</v>
      </c>
      <c r="P16" s="237">
        <v>1659060.83</v>
      </c>
      <c r="Q16" s="235">
        <v>0</v>
      </c>
      <c r="R16" s="236">
        <v>2351270.66</v>
      </c>
      <c r="S16" s="237">
        <v>2230351.92</v>
      </c>
      <c r="T16" s="235">
        <v>0</v>
      </c>
      <c r="U16" s="236">
        <v>2351270.66</v>
      </c>
      <c r="V16" s="237">
        <v>2230351.92</v>
      </c>
    </row>
    <row r="17" spans="1:22" ht="18.399999999999999" customHeight="1" thickBot="1" x14ac:dyDescent="0.25">
      <c r="A17" s="227" t="s">
        <v>3</v>
      </c>
      <c r="B17" s="228"/>
      <c r="C17" s="228"/>
      <c r="D17" s="228"/>
      <c r="E17" s="228"/>
      <c r="F17" s="228"/>
      <c r="G17" s="228"/>
      <c r="H17" s="229">
        <v>0</v>
      </c>
      <c r="I17" s="230">
        <v>1192323.53</v>
      </c>
      <c r="J17" s="231">
        <v>824300.6</v>
      </c>
      <c r="K17" s="229">
        <v>0</v>
      </c>
      <c r="L17" s="230">
        <v>4295659.8600000003</v>
      </c>
      <c r="M17" s="231">
        <v>1192323.53</v>
      </c>
      <c r="N17" s="229">
        <v>0</v>
      </c>
      <c r="O17" s="230">
        <v>1045347.08</v>
      </c>
      <c r="P17" s="231">
        <v>4295659.8600000003</v>
      </c>
      <c r="Q17" s="229">
        <v>0</v>
      </c>
      <c r="R17" s="230">
        <v>824300.6</v>
      </c>
      <c r="S17" s="231">
        <v>1045347.08</v>
      </c>
      <c r="T17" s="229">
        <v>350000</v>
      </c>
      <c r="U17" s="230">
        <v>824300.6</v>
      </c>
      <c r="V17" s="231">
        <v>1045347.08</v>
      </c>
    </row>
    <row r="18" spans="1:22" ht="18.399999999999999" customHeight="1" thickBot="1" x14ac:dyDescent="0.25">
      <c r="A18" s="242" t="s">
        <v>68</v>
      </c>
      <c r="B18" s="243"/>
      <c r="C18" s="243"/>
      <c r="D18" s="243"/>
      <c r="E18" s="243"/>
      <c r="F18" s="243"/>
      <c r="G18" s="243"/>
      <c r="H18" s="244">
        <f>SUM(H15:H17)</f>
        <v>7239317.9299999997</v>
      </c>
      <c r="I18" s="245"/>
      <c r="J18" s="246"/>
      <c r="K18" s="245">
        <f>SUM(K15:K17)</f>
        <v>8180962.3600000003</v>
      </c>
      <c r="L18" s="245"/>
      <c r="M18" s="245"/>
      <c r="N18" s="244">
        <f>SUM(N15:N17)</f>
        <v>8477160.9199999999</v>
      </c>
      <c r="O18" s="245"/>
      <c r="P18" s="246"/>
      <c r="Q18" s="244">
        <f>SUM(Q15:Q17)</f>
        <v>8702244.6799999997</v>
      </c>
      <c r="R18" s="245"/>
      <c r="S18" s="246"/>
      <c r="T18" s="244">
        <f>SUM(T15:T17)</f>
        <v>9638739.0800000019</v>
      </c>
      <c r="U18" s="245"/>
      <c r="V18" s="246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8" t="s">
        <v>99</v>
      </c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40"/>
      <c r="U20" s="240"/>
      <c r="V20" s="241"/>
    </row>
    <row r="21" spans="1:22" ht="18.399999999999999" customHeight="1" x14ac:dyDescent="0.2">
      <c r="A21" s="214" t="s">
        <v>2</v>
      </c>
      <c r="B21" s="214"/>
      <c r="C21" s="214"/>
      <c r="D21" s="214"/>
      <c r="E21" s="214"/>
      <c r="F21" s="214"/>
      <c r="G21" s="214"/>
      <c r="H21" s="216">
        <f>K21-1</f>
        <v>2022</v>
      </c>
      <c r="I21" s="216"/>
      <c r="J21" s="216"/>
      <c r="K21" s="216">
        <f>N21-1</f>
        <v>2023</v>
      </c>
      <c r="L21" s="216"/>
      <c r="M21" s="216"/>
      <c r="N21" s="216">
        <f>Q21-1</f>
        <v>2024</v>
      </c>
      <c r="O21" s="216"/>
      <c r="P21" s="216"/>
      <c r="Q21" s="216">
        <f>T21-1</f>
        <v>2025</v>
      </c>
      <c r="R21" s="216"/>
      <c r="S21" s="216"/>
      <c r="T21" s="216">
        <f>X2</f>
        <v>2026</v>
      </c>
      <c r="U21" s="216"/>
      <c r="V21" s="216"/>
    </row>
    <row r="22" spans="1:22" ht="18.399999999999999" customHeight="1" x14ac:dyDescent="0.2">
      <c r="A22" s="222" t="s">
        <v>17</v>
      </c>
      <c r="B22" s="223"/>
      <c r="C22" s="223"/>
      <c r="D22" s="223"/>
      <c r="E22" s="223"/>
      <c r="F22" s="223"/>
      <c r="G22" s="247"/>
      <c r="H22" s="219">
        <v>1750102.25</v>
      </c>
      <c r="I22" s="220">
        <v>373432.17</v>
      </c>
      <c r="J22" s="221">
        <v>697745.74</v>
      </c>
      <c r="K22" s="219">
        <v>1914924.7</v>
      </c>
      <c r="L22" s="220">
        <v>373432.17</v>
      </c>
      <c r="M22" s="221">
        <v>697745.74</v>
      </c>
      <c r="N22" s="219">
        <v>1906453.84</v>
      </c>
      <c r="O22" s="220">
        <v>373432.17</v>
      </c>
      <c r="P22" s="221">
        <v>697745.74</v>
      </c>
      <c r="Q22" s="219">
        <v>1801757.67</v>
      </c>
      <c r="R22" s="220">
        <v>373432.17</v>
      </c>
      <c r="S22" s="221">
        <v>697745.74</v>
      </c>
      <c r="T22" s="219">
        <v>2077999.34</v>
      </c>
      <c r="U22" s="220">
        <v>373432.17</v>
      </c>
      <c r="V22" s="221">
        <v>697745.74</v>
      </c>
    </row>
    <row r="23" spans="1:22" ht="18.399999999999999" customHeight="1" x14ac:dyDescent="0.2">
      <c r="A23" s="222" t="s">
        <v>15</v>
      </c>
      <c r="B23" s="223"/>
      <c r="C23" s="223"/>
      <c r="D23" s="223"/>
      <c r="E23" s="223"/>
      <c r="F23" s="223"/>
      <c r="G23" s="247"/>
      <c r="H23" s="224">
        <v>4750470.42</v>
      </c>
      <c r="I23" s="225">
        <v>12728583.199999999</v>
      </c>
      <c r="J23" s="226">
        <v>13240574.68</v>
      </c>
      <c r="K23" s="224">
        <v>5449121.5599999996</v>
      </c>
      <c r="L23" s="225">
        <v>12728583.199999999</v>
      </c>
      <c r="M23" s="226">
        <v>13240574.68</v>
      </c>
      <c r="N23" s="224">
        <v>5808538.4800000004</v>
      </c>
      <c r="O23" s="225">
        <v>12728583.199999999</v>
      </c>
      <c r="P23" s="226">
        <v>13240574.68</v>
      </c>
      <c r="Q23" s="224">
        <v>6134937.2300000004</v>
      </c>
      <c r="R23" s="225">
        <v>12728583.199999999</v>
      </c>
      <c r="S23" s="226">
        <v>13240574.68</v>
      </c>
      <c r="T23" s="224">
        <v>6303341.3899999997</v>
      </c>
      <c r="U23" s="225">
        <v>12728583.199999999</v>
      </c>
      <c r="V23" s="226">
        <v>13240574.68</v>
      </c>
    </row>
    <row r="24" spans="1:22" ht="18.399999999999999" customHeight="1" x14ac:dyDescent="0.2">
      <c r="A24" s="222" t="s">
        <v>16</v>
      </c>
      <c r="B24" s="223"/>
      <c r="C24" s="223"/>
      <c r="D24" s="223"/>
      <c r="E24" s="223"/>
      <c r="F24" s="223"/>
      <c r="G24" s="247"/>
      <c r="H24" s="224">
        <v>752979.21</v>
      </c>
      <c r="I24" s="225">
        <v>548784.99</v>
      </c>
      <c r="J24" s="226">
        <v>408005.67</v>
      </c>
      <c r="K24" s="224">
        <v>819022.12</v>
      </c>
      <c r="L24" s="225">
        <v>548784.99</v>
      </c>
      <c r="M24" s="226">
        <v>408005.67</v>
      </c>
      <c r="N24" s="224">
        <v>827734.13</v>
      </c>
      <c r="O24" s="225">
        <v>548784.99</v>
      </c>
      <c r="P24" s="226">
        <v>408005.67</v>
      </c>
      <c r="Q24" s="224">
        <v>868430</v>
      </c>
      <c r="R24" s="225">
        <v>548784.99</v>
      </c>
      <c r="S24" s="226">
        <v>408005.67</v>
      </c>
      <c r="T24" s="224">
        <v>875714.61</v>
      </c>
      <c r="U24" s="225">
        <v>548784.99</v>
      </c>
      <c r="V24" s="226">
        <v>408005.67</v>
      </c>
    </row>
    <row r="25" spans="1:22" ht="18.399999999999999" customHeight="1" thickBot="1" x14ac:dyDescent="0.25">
      <c r="A25" s="227" t="s">
        <v>3</v>
      </c>
      <c r="B25" s="228"/>
      <c r="C25" s="228"/>
      <c r="D25" s="228"/>
      <c r="E25" s="228"/>
      <c r="F25" s="228"/>
      <c r="G25" s="248"/>
      <c r="H25" s="229">
        <v>0</v>
      </c>
      <c r="I25" s="230">
        <v>0</v>
      </c>
      <c r="J25" s="231">
        <v>0</v>
      </c>
      <c r="K25" s="229">
        <v>0</v>
      </c>
      <c r="L25" s="230">
        <v>0</v>
      </c>
      <c r="M25" s="231">
        <v>0</v>
      </c>
      <c r="N25" s="229">
        <v>0</v>
      </c>
      <c r="O25" s="230">
        <v>0</v>
      </c>
      <c r="P25" s="231">
        <v>0</v>
      </c>
      <c r="Q25" s="229">
        <v>0</v>
      </c>
      <c r="R25" s="230">
        <v>0</v>
      </c>
      <c r="S25" s="231">
        <v>0</v>
      </c>
      <c r="T25" s="229">
        <v>75000</v>
      </c>
      <c r="U25" s="230">
        <v>0</v>
      </c>
      <c r="V25" s="231">
        <v>0</v>
      </c>
    </row>
    <row r="26" spans="1:22" ht="18.399999999999999" customHeight="1" thickBot="1" x14ac:dyDescent="0.25">
      <c r="A26" s="194" t="s">
        <v>67</v>
      </c>
      <c r="B26" s="195"/>
      <c r="C26" s="195"/>
      <c r="D26" s="195"/>
      <c r="E26" s="195"/>
      <c r="F26" s="195"/>
      <c r="G26" s="196"/>
      <c r="H26" s="232">
        <f>SUM(H22:H25)</f>
        <v>7253551.8799999999</v>
      </c>
      <c r="I26" s="233"/>
      <c r="J26" s="233"/>
      <c r="K26" s="232">
        <f>SUM(K22:K25)</f>
        <v>8183068.3799999999</v>
      </c>
      <c r="L26" s="233"/>
      <c r="M26" s="234"/>
      <c r="N26" s="233">
        <f>SUM(N22:N25)</f>
        <v>8542726.4500000011</v>
      </c>
      <c r="O26" s="233"/>
      <c r="P26" s="233"/>
      <c r="Q26" s="232">
        <f>SUM(Q22:Q25)</f>
        <v>8805124.9000000004</v>
      </c>
      <c r="R26" s="233"/>
      <c r="S26" s="234"/>
      <c r="T26" s="232">
        <f>SUM(T22:T25)</f>
        <v>9332055.3399999999</v>
      </c>
      <c r="U26" s="233"/>
      <c r="V26" s="234"/>
    </row>
    <row r="27" spans="1:22" ht="18.399999999999999" customHeight="1" x14ac:dyDescent="0.2">
      <c r="A27" s="222" t="s">
        <v>29</v>
      </c>
      <c r="B27" s="223"/>
      <c r="C27" s="223"/>
      <c r="D27" s="223"/>
      <c r="E27" s="223"/>
      <c r="F27" s="223"/>
      <c r="G27" s="247"/>
      <c r="H27" s="235">
        <v>356399.16</v>
      </c>
      <c r="I27" s="236">
        <v>6001218.2883333303</v>
      </c>
      <c r="J27" s="237">
        <v>5811470.0833333302</v>
      </c>
      <c r="K27" s="235">
        <v>375212.01</v>
      </c>
      <c r="L27" s="236">
        <v>6001218.2883333303</v>
      </c>
      <c r="M27" s="237">
        <v>5811470.0833333302</v>
      </c>
      <c r="N27" s="235">
        <v>564988.16000000003</v>
      </c>
      <c r="O27" s="236">
        <v>6001218.2883333303</v>
      </c>
      <c r="P27" s="237">
        <v>5811470.0833333302</v>
      </c>
      <c r="Q27" s="235">
        <v>891899.57</v>
      </c>
      <c r="R27" s="236">
        <v>6001218.2883333303</v>
      </c>
      <c r="S27" s="237">
        <v>5811470.0833333302</v>
      </c>
      <c r="T27" s="235">
        <v>1103803.21</v>
      </c>
      <c r="U27" s="236">
        <v>6001218.2883333303</v>
      </c>
      <c r="V27" s="237">
        <v>5811470.0833333302</v>
      </c>
    </row>
    <row r="28" spans="1:22" ht="18.399999999999999" customHeight="1" thickBot="1" x14ac:dyDescent="0.25">
      <c r="A28" s="227" t="s">
        <v>3</v>
      </c>
      <c r="B28" s="228"/>
      <c r="C28" s="228"/>
      <c r="D28" s="228"/>
      <c r="E28" s="228"/>
      <c r="F28" s="228"/>
      <c r="G28" s="248"/>
      <c r="H28" s="229">
        <v>0</v>
      </c>
      <c r="I28" s="230">
        <v>0</v>
      </c>
      <c r="J28" s="231">
        <v>0</v>
      </c>
      <c r="K28" s="229">
        <v>0</v>
      </c>
      <c r="L28" s="230">
        <v>0</v>
      </c>
      <c r="M28" s="231">
        <v>0</v>
      </c>
      <c r="N28" s="229">
        <v>0</v>
      </c>
      <c r="O28" s="230">
        <v>0</v>
      </c>
      <c r="P28" s="231">
        <v>0</v>
      </c>
      <c r="Q28" s="229">
        <v>0</v>
      </c>
      <c r="R28" s="230">
        <v>0</v>
      </c>
      <c r="S28" s="231">
        <v>0</v>
      </c>
      <c r="T28" s="229">
        <v>0</v>
      </c>
      <c r="U28" s="230">
        <v>0</v>
      </c>
      <c r="V28" s="231">
        <v>0</v>
      </c>
    </row>
    <row r="29" spans="1:22" ht="18.399999999999999" customHeight="1" thickBot="1" x14ac:dyDescent="0.25">
      <c r="A29" s="242" t="s">
        <v>68</v>
      </c>
      <c r="B29" s="243"/>
      <c r="C29" s="243"/>
      <c r="D29" s="243"/>
      <c r="E29" s="243"/>
      <c r="F29" s="243"/>
      <c r="G29" s="249"/>
      <c r="H29" s="244">
        <f>SUM(H26:H28)</f>
        <v>7609951.04</v>
      </c>
      <c r="I29" s="245"/>
      <c r="J29" s="245"/>
      <c r="K29" s="244">
        <f>SUM(K26:K28)</f>
        <v>8558280.3900000006</v>
      </c>
      <c r="L29" s="245"/>
      <c r="M29" s="246"/>
      <c r="N29" s="245">
        <f>SUM(N26:N28)</f>
        <v>9107714.6100000013</v>
      </c>
      <c r="O29" s="245"/>
      <c r="P29" s="245"/>
      <c r="Q29" s="244">
        <f>SUM(Q26:Q28)</f>
        <v>9697024.4700000007</v>
      </c>
      <c r="R29" s="245"/>
      <c r="S29" s="246"/>
      <c r="T29" s="244">
        <f>SUM(T26:T28)</f>
        <v>10435858.550000001</v>
      </c>
      <c r="U29" s="245"/>
      <c r="V29" s="246"/>
    </row>
    <row r="30" spans="1:22" ht="16.899999999999999" customHeight="1" x14ac:dyDescent="0.2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sheetProtection algorithmName="SHA-512" hashValue="KdKdEJOC3CNUMuB9iMn0gFmrgoevS3dzcVHqmrTfmygRY0qcWngeFTXV4eZH5BFGFB76Zju6KfEIyR1PwowuXQ==" saltValue="obUT4dMtT/XI1jXQw2839g==" spinCount="100000" sheet="1" objects="1" scenarios="1"/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Trois-Ponts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Coordonnées!$V$1</f>
        <v>63086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07" t="s">
        <v>43</v>
      </c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8"/>
      <c r="U6" s="208"/>
      <c r="V6" s="208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9" t="str">
        <f>Coordonnées!$J$27</f>
        <v>Budget</v>
      </c>
      <c r="I7" s="209"/>
      <c r="J7" s="209"/>
      <c r="K7" s="209" t="str">
        <f>Coordonnées!$J$27</f>
        <v>Budget</v>
      </c>
      <c r="L7" s="209"/>
      <c r="M7" s="209"/>
      <c r="N7" s="209" t="str">
        <f>Coordonnées!$J$27</f>
        <v>Budget</v>
      </c>
      <c r="O7" s="209"/>
      <c r="P7" s="209"/>
      <c r="Q7" s="209" t="str">
        <f>Coordonnées!$J$27</f>
        <v>Budget</v>
      </c>
      <c r="R7" s="209"/>
      <c r="S7" s="209"/>
      <c r="T7" s="209" t="str">
        <f>Coordonnées!$J$27</f>
        <v>Budget</v>
      </c>
      <c r="U7" s="209"/>
      <c r="V7" s="209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10" t="s">
        <v>100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2"/>
      <c r="U8" s="212"/>
      <c r="V8" s="213"/>
    </row>
    <row r="9" spans="1:24" ht="18.399999999999999" customHeight="1" x14ac:dyDescent="0.2">
      <c r="A9" s="214" t="s">
        <v>2</v>
      </c>
      <c r="B9" s="215"/>
      <c r="C9" s="214"/>
      <c r="D9" s="214"/>
      <c r="E9" s="214"/>
      <c r="F9" s="214"/>
      <c r="G9" s="214"/>
      <c r="H9" s="216">
        <f>K9-1</f>
        <v>2022</v>
      </c>
      <c r="I9" s="216"/>
      <c r="J9" s="216"/>
      <c r="K9" s="216">
        <f>N9-1</f>
        <v>2023</v>
      </c>
      <c r="L9" s="216"/>
      <c r="M9" s="216"/>
      <c r="N9" s="216">
        <f>Q9-1</f>
        <v>2024</v>
      </c>
      <c r="O9" s="216"/>
      <c r="P9" s="216"/>
      <c r="Q9" s="216">
        <f>T9-1</f>
        <v>2025</v>
      </c>
      <c r="R9" s="216"/>
      <c r="S9" s="216"/>
      <c r="T9" s="216">
        <f>X2</f>
        <v>2026</v>
      </c>
      <c r="U9" s="216"/>
      <c r="V9" s="216"/>
    </row>
    <row r="10" spans="1:24" ht="18.399999999999999" customHeight="1" x14ac:dyDescent="0.2">
      <c r="A10" s="217" t="s">
        <v>15</v>
      </c>
      <c r="B10" s="218"/>
      <c r="C10" s="218"/>
      <c r="D10" s="218"/>
      <c r="E10" s="218"/>
      <c r="F10" s="218"/>
      <c r="G10" s="218"/>
      <c r="H10" s="219">
        <v>6067.5</v>
      </c>
      <c r="I10" s="220">
        <v>5512664.2599999998</v>
      </c>
      <c r="J10" s="221">
        <v>5512664.2599999998</v>
      </c>
      <c r="K10" s="219">
        <v>109067.5</v>
      </c>
      <c r="L10" s="220">
        <v>5512664.2599999998</v>
      </c>
      <c r="M10" s="221">
        <v>5512664.2599999998</v>
      </c>
      <c r="N10" s="219">
        <v>49067.5</v>
      </c>
      <c r="O10" s="220">
        <v>5512664.2599999998</v>
      </c>
      <c r="P10" s="221">
        <v>5512664.2599999998</v>
      </c>
      <c r="Q10" s="219">
        <v>16067.5</v>
      </c>
      <c r="R10" s="220">
        <v>5512664.2599999998</v>
      </c>
      <c r="S10" s="221">
        <v>5512664.2599999998</v>
      </c>
      <c r="T10" s="219">
        <v>5405.49</v>
      </c>
      <c r="U10" s="220">
        <v>5512664.2599999998</v>
      </c>
      <c r="V10" s="221">
        <v>5512664.2599999998</v>
      </c>
    </row>
    <row r="11" spans="1:24" ht="18.399999999999999" customHeight="1" x14ac:dyDescent="0.2">
      <c r="A11" s="222" t="s">
        <v>44</v>
      </c>
      <c r="B11" s="223"/>
      <c r="C11" s="223"/>
      <c r="D11" s="223"/>
      <c r="E11" s="223"/>
      <c r="F11" s="223"/>
      <c r="G11" s="223"/>
      <c r="H11" s="224">
        <v>1201015.02</v>
      </c>
      <c r="I11" s="225">
        <v>2726342.74</v>
      </c>
      <c r="J11" s="226">
        <v>2726342.74</v>
      </c>
      <c r="K11" s="224">
        <v>911245.34</v>
      </c>
      <c r="L11" s="225">
        <v>2726342.74</v>
      </c>
      <c r="M11" s="226">
        <v>2726342.74</v>
      </c>
      <c r="N11" s="224">
        <v>1485255</v>
      </c>
      <c r="O11" s="225">
        <v>2726342.74</v>
      </c>
      <c r="P11" s="226">
        <v>2726342.74</v>
      </c>
      <c r="Q11" s="224">
        <v>1871285.64</v>
      </c>
      <c r="R11" s="225">
        <v>2726342.74</v>
      </c>
      <c r="S11" s="226">
        <v>2726342.74</v>
      </c>
      <c r="T11" s="224">
        <v>2309243.08</v>
      </c>
      <c r="U11" s="225">
        <v>2726342.74</v>
      </c>
      <c r="V11" s="226">
        <v>2726342.74</v>
      </c>
    </row>
    <row r="12" spans="1:24" ht="18.399999999999999" customHeight="1" x14ac:dyDescent="0.2">
      <c r="A12" s="222" t="s">
        <v>16</v>
      </c>
      <c r="B12" s="223"/>
      <c r="C12" s="223"/>
      <c r="D12" s="223"/>
      <c r="E12" s="223"/>
      <c r="F12" s="223"/>
      <c r="G12" s="223"/>
      <c r="H12" s="224">
        <v>21332.9</v>
      </c>
      <c r="I12" s="225">
        <v>4264832.04</v>
      </c>
      <c r="J12" s="226">
        <v>4264832.04</v>
      </c>
      <c r="K12" s="224">
        <v>21332.9</v>
      </c>
      <c r="L12" s="225">
        <v>4264832.04</v>
      </c>
      <c r="M12" s="226">
        <v>4264832.04</v>
      </c>
      <c r="N12" s="224">
        <v>21332.9</v>
      </c>
      <c r="O12" s="225">
        <v>4264832.04</v>
      </c>
      <c r="P12" s="226">
        <v>4264832.04</v>
      </c>
      <c r="Q12" s="224">
        <v>21332.9</v>
      </c>
      <c r="R12" s="225">
        <v>4264832.04</v>
      </c>
      <c r="S12" s="226">
        <v>4264832.04</v>
      </c>
      <c r="T12" s="224">
        <v>363289.74</v>
      </c>
      <c r="U12" s="225">
        <v>4264832.04</v>
      </c>
      <c r="V12" s="226">
        <v>4264832.04</v>
      </c>
    </row>
    <row r="13" spans="1:24" ht="18.399999999999999" customHeight="1" x14ac:dyDescent="0.2">
      <c r="A13" s="222" t="s">
        <v>3</v>
      </c>
      <c r="B13" s="223"/>
      <c r="C13" s="223"/>
      <c r="D13" s="223"/>
      <c r="E13" s="223"/>
      <c r="F13" s="223"/>
      <c r="G13" s="223"/>
      <c r="H13" s="224">
        <v>0</v>
      </c>
      <c r="I13" s="225">
        <v>41563.69</v>
      </c>
      <c r="J13" s="226">
        <v>41563.69</v>
      </c>
      <c r="K13" s="224">
        <v>0</v>
      </c>
      <c r="L13" s="225">
        <v>41563.69</v>
      </c>
      <c r="M13" s="226">
        <v>41563.69</v>
      </c>
      <c r="N13" s="224">
        <v>0</v>
      </c>
      <c r="O13" s="225">
        <v>41563.69</v>
      </c>
      <c r="P13" s="226">
        <v>41563.69</v>
      </c>
      <c r="Q13" s="224">
        <v>0</v>
      </c>
      <c r="R13" s="225">
        <v>41563.69</v>
      </c>
      <c r="S13" s="226">
        <v>41563.69</v>
      </c>
      <c r="T13" s="224">
        <v>0</v>
      </c>
      <c r="U13" s="225">
        <v>41563.69</v>
      </c>
      <c r="V13" s="226">
        <v>41563.69</v>
      </c>
    </row>
    <row r="14" spans="1:24" ht="18.399999999999999" customHeight="1" thickBot="1" x14ac:dyDescent="0.25">
      <c r="A14" s="227"/>
      <c r="B14" s="228"/>
      <c r="C14" s="228"/>
      <c r="D14" s="228"/>
      <c r="E14" s="228"/>
      <c r="F14" s="228"/>
      <c r="G14" s="228"/>
      <c r="H14" s="229">
        <v>0</v>
      </c>
      <c r="I14" s="230">
        <v>0</v>
      </c>
      <c r="J14" s="231">
        <v>0</v>
      </c>
      <c r="K14" s="229">
        <v>0</v>
      </c>
      <c r="L14" s="230">
        <v>0</v>
      </c>
      <c r="M14" s="231">
        <v>0</v>
      </c>
      <c r="N14" s="229">
        <v>0</v>
      </c>
      <c r="O14" s="230">
        <v>0</v>
      </c>
      <c r="P14" s="231">
        <v>0</v>
      </c>
      <c r="Q14" s="229">
        <v>0</v>
      </c>
      <c r="R14" s="230">
        <v>0</v>
      </c>
      <c r="S14" s="231">
        <v>0</v>
      </c>
      <c r="T14" s="229">
        <v>0</v>
      </c>
      <c r="U14" s="230">
        <v>0</v>
      </c>
      <c r="V14" s="231">
        <v>0</v>
      </c>
    </row>
    <row r="15" spans="1:24" ht="18.399999999999999" customHeight="1" thickBot="1" x14ac:dyDescent="0.25">
      <c r="A15" s="194" t="s">
        <v>67</v>
      </c>
      <c r="B15" s="195"/>
      <c r="C15" s="195"/>
      <c r="D15" s="195"/>
      <c r="E15" s="195"/>
      <c r="F15" s="195"/>
      <c r="G15" s="195"/>
      <c r="H15" s="232">
        <f>SUM(H10:H14)</f>
        <v>1228415.42</v>
      </c>
      <c r="I15" s="233"/>
      <c r="J15" s="234"/>
      <c r="K15" s="233">
        <f>SUM(K10:K14)</f>
        <v>1041645.74</v>
      </c>
      <c r="L15" s="233"/>
      <c r="M15" s="233"/>
      <c r="N15" s="232">
        <f>SUM(N10:N14)</f>
        <v>1555655.4</v>
      </c>
      <c r="O15" s="233"/>
      <c r="P15" s="234"/>
      <c r="Q15" s="233">
        <f>SUM(Q10:Q14)</f>
        <v>1908686.0399999998</v>
      </c>
      <c r="R15" s="233"/>
      <c r="S15" s="234"/>
      <c r="T15" s="233">
        <f>SUM(T10:T14)</f>
        <v>2677938.3100000005</v>
      </c>
      <c r="U15" s="233"/>
      <c r="V15" s="234"/>
    </row>
    <row r="16" spans="1:24" ht="18.399999999999999" customHeight="1" x14ac:dyDescent="0.2">
      <c r="A16" s="222" t="s">
        <v>29</v>
      </c>
      <c r="B16" s="223"/>
      <c r="C16" s="223"/>
      <c r="D16" s="223"/>
      <c r="E16" s="223"/>
      <c r="F16" s="223"/>
      <c r="G16" s="223"/>
      <c r="H16" s="235">
        <v>0</v>
      </c>
      <c r="I16" s="236">
        <v>1521059.02</v>
      </c>
      <c r="J16" s="237">
        <v>2351270.66</v>
      </c>
      <c r="K16" s="235">
        <v>126495</v>
      </c>
      <c r="L16" s="236">
        <v>1659060.83</v>
      </c>
      <c r="M16" s="237">
        <v>1521059.02</v>
      </c>
      <c r="N16" s="235">
        <v>0</v>
      </c>
      <c r="O16" s="236">
        <v>2230351.92</v>
      </c>
      <c r="P16" s="237">
        <v>1659060.83</v>
      </c>
      <c r="Q16" s="235">
        <v>44310.94</v>
      </c>
      <c r="R16" s="236">
        <v>2351270.66</v>
      </c>
      <c r="S16" s="237">
        <v>2230351.92</v>
      </c>
      <c r="T16" s="235">
        <v>0</v>
      </c>
      <c r="U16" s="236">
        <v>2351270.66</v>
      </c>
      <c r="V16" s="237">
        <v>2230351.92</v>
      </c>
    </row>
    <row r="17" spans="1:22" ht="18.399999999999999" customHeight="1" thickBot="1" x14ac:dyDescent="0.25">
      <c r="A17" s="227" t="s">
        <v>3</v>
      </c>
      <c r="B17" s="228"/>
      <c r="C17" s="228"/>
      <c r="D17" s="228"/>
      <c r="E17" s="228"/>
      <c r="F17" s="228"/>
      <c r="G17" s="228"/>
      <c r="H17" s="229">
        <v>220000</v>
      </c>
      <c r="I17" s="230">
        <v>1192323.53</v>
      </c>
      <c r="J17" s="231">
        <v>824300.6</v>
      </c>
      <c r="K17" s="229">
        <v>528473.4</v>
      </c>
      <c r="L17" s="230">
        <v>4295659.8600000003</v>
      </c>
      <c r="M17" s="231">
        <v>1192323.53</v>
      </c>
      <c r="N17" s="229">
        <v>35500</v>
      </c>
      <c r="O17" s="230">
        <v>1045347.08</v>
      </c>
      <c r="P17" s="231">
        <v>4295659.8600000003</v>
      </c>
      <c r="Q17" s="229">
        <v>60000</v>
      </c>
      <c r="R17" s="230">
        <v>824300.6</v>
      </c>
      <c r="S17" s="231">
        <v>1045347.08</v>
      </c>
      <c r="T17" s="229">
        <v>755971.5</v>
      </c>
      <c r="U17" s="230">
        <v>824300.6</v>
      </c>
      <c r="V17" s="231">
        <v>1045347.08</v>
      </c>
    </row>
    <row r="18" spans="1:22" ht="18.399999999999999" customHeight="1" thickBot="1" x14ac:dyDescent="0.25">
      <c r="A18" s="242" t="s">
        <v>68</v>
      </c>
      <c r="B18" s="243"/>
      <c r="C18" s="243"/>
      <c r="D18" s="243"/>
      <c r="E18" s="243"/>
      <c r="F18" s="243"/>
      <c r="G18" s="243"/>
      <c r="H18" s="244">
        <f>SUM(H15:H17)</f>
        <v>1448415.42</v>
      </c>
      <c r="I18" s="245"/>
      <c r="J18" s="246"/>
      <c r="K18" s="245">
        <f>SUM(K15:K17)</f>
        <v>1696614.1400000001</v>
      </c>
      <c r="L18" s="245"/>
      <c r="M18" s="245"/>
      <c r="N18" s="244">
        <f>SUM(N15:N17)</f>
        <v>1591155.4</v>
      </c>
      <c r="O18" s="245"/>
      <c r="P18" s="246"/>
      <c r="Q18" s="244">
        <f>SUM(Q15:Q17)</f>
        <v>2012996.9799999997</v>
      </c>
      <c r="R18" s="245"/>
      <c r="S18" s="246"/>
      <c r="T18" s="244">
        <f>SUM(T15:T17)</f>
        <v>3433909.8100000005</v>
      </c>
      <c r="U18" s="245"/>
      <c r="V18" s="246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8" t="s">
        <v>101</v>
      </c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40"/>
      <c r="U20" s="240"/>
      <c r="V20" s="241"/>
    </row>
    <row r="21" spans="1:22" ht="18.399999999999999" customHeight="1" x14ac:dyDescent="0.2">
      <c r="A21" s="214" t="s">
        <v>2</v>
      </c>
      <c r="B21" s="214"/>
      <c r="C21" s="214"/>
      <c r="D21" s="214"/>
      <c r="E21" s="214"/>
      <c r="F21" s="214"/>
      <c r="G21" s="214"/>
      <c r="H21" s="216">
        <f>K21-1</f>
        <v>2022</v>
      </c>
      <c r="I21" s="216"/>
      <c r="J21" s="216"/>
      <c r="K21" s="216">
        <f>N21-1</f>
        <v>2023</v>
      </c>
      <c r="L21" s="216"/>
      <c r="M21" s="216"/>
      <c r="N21" s="216">
        <f>Q21-1</f>
        <v>2024</v>
      </c>
      <c r="O21" s="216"/>
      <c r="P21" s="216"/>
      <c r="Q21" s="216">
        <f>T21-1</f>
        <v>2025</v>
      </c>
      <c r="R21" s="216"/>
      <c r="S21" s="216"/>
      <c r="T21" s="216">
        <f>X2</f>
        <v>2026</v>
      </c>
      <c r="U21" s="216"/>
      <c r="V21" s="216"/>
    </row>
    <row r="22" spans="1:22" ht="18.399999999999999" customHeight="1" x14ac:dyDescent="0.2">
      <c r="A22" s="217" t="s">
        <v>15</v>
      </c>
      <c r="B22" s="218"/>
      <c r="C22" s="218"/>
      <c r="D22" s="218"/>
      <c r="E22" s="218"/>
      <c r="F22" s="218"/>
      <c r="G22" s="218"/>
      <c r="H22" s="219">
        <v>0</v>
      </c>
      <c r="I22" s="220">
        <v>373432.17</v>
      </c>
      <c r="J22" s="221">
        <v>697745.74</v>
      </c>
      <c r="K22" s="219">
        <v>528473.4</v>
      </c>
      <c r="L22" s="220">
        <v>365967.42</v>
      </c>
      <c r="M22" s="221">
        <v>373432.17</v>
      </c>
      <c r="N22" s="219">
        <v>0</v>
      </c>
      <c r="O22" s="220">
        <v>414709.37</v>
      </c>
      <c r="P22" s="221">
        <v>365967.42</v>
      </c>
      <c r="Q22" s="219">
        <v>556943</v>
      </c>
      <c r="R22" s="220">
        <v>697745.74</v>
      </c>
      <c r="S22" s="221">
        <v>414709.37</v>
      </c>
      <c r="T22" s="219">
        <v>1715228.5</v>
      </c>
      <c r="U22" s="220">
        <v>557211.56000000006</v>
      </c>
      <c r="V22" s="221">
        <v>577850.16</v>
      </c>
    </row>
    <row r="23" spans="1:22" ht="18.399999999999999" customHeight="1" x14ac:dyDescent="0.2">
      <c r="A23" s="222" t="s">
        <v>44</v>
      </c>
      <c r="B23" s="223"/>
      <c r="C23" s="223"/>
      <c r="D23" s="223"/>
      <c r="E23" s="223"/>
      <c r="F23" s="223"/>
      <c r="G23" s="223"/>
      <c r="H23" s="224">
        <v>220000</v>
      </c>
      <c r="I23" s="225">
        <v>12728583.199999999</v>
      </c>
      <c r="J23" s="226">
        <v>13240574.68</v>
      </c>
      <c r="K23" s="224">
        <v>0</v>
      </c>
      <c r="L23" s="225">
        <v>12120371.99</v>
      </c>
      <c r="M23" s="226">
        <v>12728583.199999999</v>
      </c>
      <c r="N23" s="224">
        <v>35500</v>
      </c>
      <c r="O23" s="225">
        <v>12941517.73</v>
      </c>
      <c r="P23" s="226">
        <v>12120371.99</v>
      </c>
      <c r="Q23" s="224">
        <v>60000</v>
      </c>
      <c r="R23" s="225">
        <v>13240574.68</v>
      </c>
      <c r="S23" s="226">
        <v>12941517.73</v>
      </c>
      <c r="T23" s="224">
        <v>47500</v>
      </c>
      <c r="U23" s="225">
        <v>13289626.9983333</v>
      </c>
      <c r="V23" s="226">
        <v>13396094.2633333</v>
      </c>
    </row>
    <row r="24" spans="1:22" ht="18.399999999999999" customHeight="1" x14ac:dyDescent="0.2">
      <c r="A24" s="222" t="s">
        <v>16</v>
      </c>
      <c r="B24" s="223"/>
      <c r="C24" s="223"/>
      <c r="D24" s="223"/>
      <c r="E24" s="223"/>
      <c r="F24" s="223"/>
      <c r="G24" s="223"/>
      <c r="H24" s="224">
        <v>742753.67</v>
      </c>
      <c r="I24" s="225">
        <v>548784.99</v>
      </c>
      <c r="J24" s="226">
        <v>408005.67</v>
      </c>
      <c r="K24" s="224">
        <v>814435.44</v>
      </c>
      <c r="L24" s="225">
        <v>536819.05000000005</v>
      </c>
      <c r="M24" s="226">
        <v>548784.99</v>
      </c>
      <c r="N24" s="224">
        <v>616257.5</v>
      </c>
      <c r="O24" s="225">
        <v>344975.81</v>
      </c>
      <c r="P24" s="226">
        <v>536819.05000000005</v>
      </c>
      <c r="Q24" s="224">
        <v>899950</v>
      </c>
      <c r="R24" s="225">
        <v>408005.67</v>
      </c>
      <c r="S24" s="226">
        <v>344975.81</v>
      </c>
      <c r="T24" s="224">
        <v>770850</v>
      </c>
      <c r="U24" s="225">
        <v>128208.38666666699</v>
      </c>
      <c r="V24" s="226">
        <v>26303.796666666702</v>
      </c>
    </row>
    <row r="25" spans="1:22" ht="18.399999999999999" customHeight="1" thickBot="1" x14ac:dyDescent="0.25">
      <c r="A25" s="222" t="s">
        <v>3</v>
      </c>
      <c r="B25" s="223"/>
      <c r="C25" s="223"/>
      <c r="D25" s="223"/>
      <c r="E25" s="223"/>
      <c r="F25" s="223"/>
      <c r="G25" s="223"/>
      <c r="H25" s="229">
        <v>0</v>
      </c>
      <c r="I25" s="230">
        <v>0</v>
      </c>
      <c r="J25" s="231">
        <v>0</v>
      </c>
      <c r="K25" s="229">
        <v>0</v>
      </c>
      <c r="L25" s="230">
        <v>0</v>
      </c>
      <c r="M25" s="231">
        <v>0</v>
      </c>
      <c r="N25" s="229">
        <v>0</v>
      </c>
      <c r="O25" s="230">
        <v>0</v>
      </c>
      <c r="P25" s="231">
        <v>0</v>
      </c>
      <c r="Q25" s="229">
        <v>0</v>
      </c>
      <c r="R25" s="230">
        <v>0</v>
      </c>
      <c r="S25" s="231">
        <v>0</v>
      </c>
      <c r="T25" s="229">
        <v>0</v>
      </c>
      <c r="U25" s="230">
        <v>0</v>
      </c>
      <c r="V25" s="231">
        <v>0</v>
      </c>
    </row>
    <row r="26" spans="1:22" ht="18.399999999999999" customHeight="1" thickBot="1" x14ac:dyDescent="0.25">
      <c r="A26" s="194" t="s">
        <v>67</v>
      </c>
      <c r="B26" s="195"/>
      <c r="C26" s="195"/>
      <c r="D26" s="195"/>
      <c r="E26" s="195"/>
      <c r="F26" s="195"/>
      <c r="G26" s="196"/>
      <c r="H26" s="232">
        <f>SUM(H22:H25)</f>
        <v>962753.67</v>
      </c>
      <c r="I26" s="233"/>
      <c r="J26" s="233"/>
      <c r="K26" s="232">
        <f>SUM(K22:K25)</f>
        <v>1342908.8399999999</v>
      </c>
      <c r="L26" s="233"/>
      <c r="M26" s="234"/>
      <c r="N26" s="233">
        <f>SUM(N22:N25)</f>
        <v>651757.5</v>
      </c>
      <c r="O26" s="233"/>
      <c r="P26" s="233"/>
      <c r="Q26" s="232">
        <f>SUM(Q22:Q25)</f>
        <v>1516893</v>
      </c>
      <c r="R26" s="233"/>
      <c r="S26" s="234"/>
      <c r="T26" s="232">
        <f>SUM(T22:T25)</f>
        <v>2533578.5</v>
      </c>
      <c r="U26" s="233"/>
      <c r="V26" s="234"/>
    </row>
    <row r="27" spans="1:22" ht="18.399999999999999" customHeight="1" x14ac:dyDescent="0.2">
      <c r="A27" s="222" t="s">
        <v>29</v>
      </c>
      <c r="B27" s="223"/>
      <c r="C27" s="223"/>
      <c r="D27" s="223"/>
      <c r="E27" s="223"/>
      <c r="F27" s="223"/>
      <c r="G27" s="247"/>
      <c r="H27" s="235">
        <v>0</v>
      </c>
      <c r="I27" s="236"/>
      <c r="J27" s="237"/>
      <c r="K27" s="235">
        <v>0</v>
      </c>
      <c r="L27" s="236">
        <v>10122961.629999999</v>
      </c>
      <c r="M27" s="237">
        <v>6628334.5600000005</v>
      </c>
      <c r="N27" s="235">
        <v>0</v>
      </c>
      <c r="O27" s="236">
        <v>6248838.1500000004</v>
      </c>
      <c r="P27" s="237">
        <v>10122961.629999999</v>
      </c>
      <c r="Q27" s="235">
        <v>0</v>
      </c>
      <c r="R27" s="236">
        <v>6834216</v>
      </c>
      <c r="S27" s="237">
        <v>6248838.1500000004</v>
      </c>
      <c r="T27" s="235">
        <v>0</v>
      </c>
      <c r="U27" s="236">
        <v>6001218.2883333303</v>
      </c>
      <c r="V27" s="237">
        <v>5811470.0833333302</v>
      </c>
    </row>
    <row r="28" spans="1:22" ht="18.399999999999999" customHeight="1" thickBot="1" x14ac:dyDescent="0.25">
      <c r="A28" s="227" t="s">
        <v>3</v>
      </c>
      <c r="B28" s="228"/>
      <c r="C28" s="228"/>
      <c r="D28" s="228"/>
      <c r="E28" s="228"/>
      <c r="F28" s="228"/>
      <c r="G28" s="248"/>
      <c r="H28" s="229">
        <v>485661.75</v>
      </c>
      <c r="I28" s="230">
        <v>0</v>
      </c>
      <c r="J28" s="231">
        <v>0</v>
      </c>
      <c r="K28" s="229">
        <v>353705.3</v>
      </c>
      <c r="L28" s="230">
        <v>0</v>
      </c>
      <c r="M28" s="231">
        <v>0</v>
      </c>
      <c r="N28" s="229">
        <v>939397.9</v>
      </c>
      <c r="O28" s="230">
        <v>0</v>
      </c>
      <c r="P28" s="231">
        <v>0</v>
      </c>
      <c r="Q28" s="229">
        <v>496103.98</v>
      </c>
      <c r="R28" s="230">
        <v>0</v>
      </c>
      <c r="S28" s="231">
        <v>0</v>
      </c>
      <c r="T28" s="229">
        <v>900331.31</v>
      </c>
      <c r="U28" s="230">
        <v>0</v>
      </c>
      <c r="V28" s="231">
        <v>0</v>
      </c>
    </row>
    <row r="29" spans="1:22" ht="18.399999999999999" customHeight="1" thickBot="1" x14ac:dyDescent="0.25">
      <c r="A29" s="242" t="s">
        <v>68</v>
      </c>
      <c r="B29" s="243"/>
      <c r="C29" s="243"/>
      <c r="D29" s="243"/>
      <c r="E29" s="243"/>
      <c r="F29" s="243"/>
      <c r="G29" s="249"/>
      <c r="H29" s="244">
        <f>SUM(H26:H28)</f>
        <v>1448415.42</v>
      </c>
      <c r="I29" s="245"/>
      <c r="J29" s="245"/>
      <c r="K29" s="244">
        <f>SUM(K26:K28)</f>
        <v>1696614.14</v>
      </c>
      <c r="L29" s="245"/>
      <c r="M29" s="246"/>
      <c r="N29" s="245">
        <f>SUM(N26:N28)</f>
        <v>1591155.4</v>
      </c>
      <c r="O29" s="245"/>
      <c r="P29" s="245"/>
      <c r="Q29" s="244">
        <f>SUM(Q26:Q28)</f>
        <v>2012996.98</v>
      </c>
      <c r="R29" s="245"/>
      <c r="S29" s="246"/>
      <c r="T29" s="244">
        <f>SUM(T26:T28)</f>
        <v>3433909.81</v>
      </c>
      <c r="U29" s="245"/>
      <c r="V29" s="246"/>
    </row>
    <row r="30" spans="1:22" ht="16.899999999999999" customHeight="1" x14ac:dyDescent="0.2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sheetProtection algorithmName="SHA-512" hashValue="V5XvYKKkyFmW9r+pqseOVpdhR2FlCoiDQymcSlSKxjo7gciBk9ZI4frEUD6yw2IetXMzaDOcEBGqCR9l+HGgLw==" saltValue="q5Lcp+19xIy+oB45EGySCA==" spinCount="100000" sheet="1" objects="1" scenarios="1"/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Trois-Ponts</v>
      </c>
      <c r="F1" s="162"/>
      <c r="G1" s="162"/>
      <c r="H1" s="162"/>
      <c r="I1" s="98" t="str">
        <f>Coordonnées!$U$1</f>
        <v>Code INS</v>
      </c>
      <c r="J1" s="135">
        <f>Coordonnées!$V$1</f>
        <v>63086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56" t="s">
        <v>69</v>
      </c>
      <c r="F5" s="257"/>
      <c r="G5" s="257"/>
      <c r="H5" s="257"/>
      <c r="I5" s="257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61" t="s">
        <v>35</v>
      </c>
      <c r="B8" s="262"/>
      <c r="C8" s="262"/>
      <c r="D8" s="263"/>
      <c r="E8" s="154">
        <v>94860</v>
      </c>
      <c r="F8" s="154">
        <v>86305</v>
      </c>
      <c r="G8" s="154">
        <v>94805</v>
      </c>
      <c r="H8" s="154">
        <v>117305</v>
      </c>
      <c r="I8" s="154">
        <v>747250.97</v>
      </c>
    </row>
    <row r="9" spans="1:10" ht="30" customHeight="1" x14ac:dyDescent="0.2">
      <c r="A9" s="258" t="s">
        <v>18</v>
      </c>
      <c r="B9" s="259"/>
      <c r="C9" s="259"/>
      <c r="D9" s="260"/>
      <c r="E9" s="154">
        <v>1574763.61</v>
      </c>
      <c r="F9" s="154">
        <v>1895806.01</v>
      </c>
      <c r="G9" s="154">
        <v>2026957.02</v>
      </c>
      <c r="H9" s="154">
        <v>2068668.95</v>
      </c>
      <c r="I9" s="154">
        <v>2094161.22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431648.07</v>
      </c>
      <c r="F10" s="154">
        <v>437463.17</v>
      </c>
      <c r="G10" s="154">
        <v>420809.72</v>
      </c>
      <c r="H10" s="154">
        <v>424915.37</v>
      </c>
      <c r="I10" s="154">
        <v>480312.62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1250486.6100000001</v>
      </c>
      <c r="F11" s="154">
        <v>1390681.32</v>
      </c>
      <c r="G11" s="154">
        <v>1422378.62</v>
      </c>
      <c r="H11" s="154">
        <v>1505008.99</v>
      </c>
      <c r="I11" s="154">
        <v>1476647.45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51418.87</v>
      </c>
      <c r="F12" s="154">
        <v>52548.6</v>
      </c>
      <c r="G12" s="154">
        <v>65708.62</v>
      </c>
      <c r="H12" s="154">
        <v>60881.87</v>
      </c>
      <c r="I12" s="154">
        <v>72489.350000000006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185950.78</v>
      </c>
      <c r="F13" s="154">
        <v>199393.73</v>
      </c>
      <c r="G13" s="154">
        <v>198633.29</v>
      </c>
      <c r="H13" s="154">
        <v>233094.16</v>
      </c>
      <c r="I13" s="154">
        <v>269466.82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551903.4</v>
      </c>
      <c r="F14" s="154">
        <v>668003.72</v>
      </c>
      <c r="G14" s="154">
        <v>644454.62</v>
      </c>
      <c r="H14" s="154">
        <v>563653.53</v>
      </c>
      <c r="I14" s="154">
        <v>589034.13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1308947.77</v>
      </c>
      <c r="F15" s="154">
        <v>1478300.09</v>
      </c>
      <c r="G15" s="154">
        <v>1576879.32</v>
      </c>
      <c r="H15" s="154">
        <v>1555571.59</v>
      </c>
      <c r="I15" s="154">
        <v>1525773.62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8400</v>
      </c>
      <c r="F16" s="154">
        <v>8900</v>
      </c>
      <c r="G16" s="154">
        <v>9000</v>
      </c>
      <c r="H16" s="154">
        <v>9250</v>
      </c>
      <c r="I16" s="154">
        <v>7300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37435.35</v>
      </c>
      <c r="F17" s="154">
        <v>54415.37</v>
      </c>
      <c r="G17" s="154">
        <v>53659.37</v>
      </c>
      <c r="H17" s="154">
        <v>52237.35</v>
      </c>
      <c r="I17" s="154">
        <v>66532.44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847753.23</v>
      </c>
      <c r="F18" s="154">
        <v>942755.56</v>
      </c>
      <c r="G18" s="154">
        <v>986779.05</v>
      </c>
      <c r="H18" s="154">
        <v>1048222.34</v>
      </c>
      <c r="I18" s="154">
        <v>1139063.55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867311.18</v>
      </c>
      <c r="F19" s="154">
        <v>940480.05</v>
      </c>
      <c r="G19" s="154">
        <v>950665.78</v>
      </c>
      <c r="H19" s="154">
        <v>1036920.11</v>
      </c>
      <c r="I19" s="154">
        <v>1167006.9099999999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25689.06</v>
      </c>
      <c r="F20" s="154">
        <v>22934.84</v>
      </c>
      <c r="G20" s="154">
        <v>23680.51</v>
      </c>
      <c r="H20" s="154">
        <v>23765.42</v>
      </c>
      <c r="I20" s="154">
        <v>2700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2750</v>
      </c>
      <c r="F21" s="154">
        <v>2750</v>
      </c>
      <c r="G21" s="154">
        <v>2750</v>
      </c>
      <c r="H21" s="154">
        <v>2750</v>
      </c>
      <c r="I21" s="154">
        <v>1000</v>
      </c>
    </row>
  </sheetData>
  <sheetProtection algorithmName="SHA-512" hashValue="JP/y4mtjx13a/drpgumHegAD5AfVXvM1ZVjAiR+TuJbL5A1BqWOo/EzhQSOZ1O2IuTCSPpN1HN+I3AKolLxiPw==" saltValue="DsccST5s0UrgMn5z+qIqAQ==" spinCount="100000" sheet="1" objects="1" scenarios="1"/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Trois-Ponts</v>
      </c>
      <c r="F1" s="162"/>
      <c r="G1" s="162"/>
      <c r="H1" s="162"/>
      <c r="I1" s="98" t="str">
        <f>Coordonnées!$U$1</f>
        <v>Code INS</v>
      </c>
      <c r="J1" s="135">
        <f>Coordonnées!$V$1</f>
        <v>63086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66" t="s">
        <v>70</v>
      </c>
      <c r="F5" s="267"/>
      <c r="G5" s="267"/>
      <c r="H5" s="267"/>
      <c r="I5" s="267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61" t="s">
        <v>35</v>
      </c>
      <c r="B8" s="262"/>
      <c r="C8" s="262"/>
      <c r="D8" s="263"/>
      <c r="E8" s="154">
        <v>4873663.38</v>
      </c>
      <c r="F8" s="154">
        <v>5609525.3300000001</v>
      </c>
      <c r="G8" s="154">
        <v>6020271.0599999996</v>
      </c>
      <c r="H8" s="154">
        <v>6671874.5199999996</v>
      </c>
      <c r="I8" s="154">
        <v>7212818</v>
      </c>
    </row>
    <row r="9" spans="1:10" ht="30" customHeight="1" x14ac:dyDescent="0.2">
      <c r="A9" s="258" t="s">
        <v>18</v>
      </c>
      <c r="B9" s="259"/>
      <c r="C9" s="259"/>
      <c r="D9" s="260"/>
      <c r="E9" s="154">
        <v>128870.91</v>
      </c>
      <c r="F9" s="154">
        <v>159942.69</v>
      </c>
      <c r="G9" s="154">
        <v>174504.27</v>
      </c>
      <c r="H9" s="154">
        <v>177358.46</v>
      </c>
      <c r="I9" s="154">
        <v>186420.31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2000</v>
      </c>
      <c r="F10" s="154">
        <v>2000</v>
      </c>
      <c r="G10" s="154">
        <v>3000</v>
      </c>
      <c r="H10" s="154">
        <v>3000</v>
      </c>
      <c r="I10" s="154">
        <v>3000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23584.26</v>
      </c>
      <c r="F11" s="154">
        <v>57846.720000000001</v>
      </c>
      <c r="G11" s="154">
        <v>78349.460000000006</v>
      </c>
      <c r="H11" s="154">
        <v>75694.64</v>
      </c>
      <c r="I11" s="154">
        <v>99838.77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810549.49</v>
      </c>
      <c r="F12" s="154">
        <v>878836.42</v>
      </c>
      <c r="G12" s="154">
        <v>878861.12</v>
      </c>
      <c r="H12" s="154">
        <v>889488.98</v>
      </c>
      <c r="I12" s="154">
        <v>909164.6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522483.6</v>
      </c>
      <c r="F13" s="154">
        <v>601851.31000000006</v>
      </c>
      <c r="G13" s="154">
        <v>669083.30000000005</v>
      </c>
      <c r="H13" s="154">
        <v>613705.09</v>
      </c>
      <c r="I13" s="154">
        <v>585508.42000000004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139334</v>
      </c>
      <c r="F14" s="154">
        <v>126974</v>
      </c>
      <c r="G14" s="154">
        <v>120533.3</v>
      </c>
      <c r="H14" s="154">
        <v>97993.85</v>
      </c>
      <c r="I14" s="154">
        <v>93712.95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188733.23</v>
      </c>
      <c r="F15" s="154">
        <v>179361.06</v>
      </c>
      <c r="G15" s="154">
        <v>170016.27</v>
      </c>
      <c r="H15" s="154">
        <v>177902.26</v>
      </c>
      <c r="I15" s="154">
        <v>184416.71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0</v>
      </c>
      <c r="F17" s="154">
        <v>0</v>
      </c>
      <c r="G17" s="154">
        <v>0</v>
      </c>
      <c r="H17" s="154">
        <v>0</v>
      </c>
      <c r="I17" s="154">
        <v>0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206500</v>
      </c>
      <c r="F18" s="154">
        <v>200000</v>
      </c>
      <c r="G18" s="154">
        <v>215000</v>
      </c>
      <c r="H18" s="154">
        <v>240000</v>
      </c>
      <c r="I18" s="154">
        <v>275125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687482.17</v>
      </c>
      <c r="F19" s="154">
        <v>715442.86</v>
      </c>
      <c r="G19" s="154">
        <v>752095.83</v>
      </c>
      <c r="H19" s="154">
        <v>723506.67</v>
      </c>
      <c r="I19" s="154">
        <v>858103.79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2250</v>
      </c>
      <c r="F20" s="154">
        <v>2000</v>
      </c>
      <c r="G20" s="154">
        <v>1500</v>
      </c>
      <c r="H20" s="154">
        <v>2000</v>
      </c>
      <c r="I20" s="154">
        <v>3250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24500</v>
      </c>
      <c r="F21" s="154">
        <v>24500</v>
      </c>
      <c r="G21" s="154">
        <v>24500</v>
      </c>
      <c r="H21" s="154">
        <v>24500</v>
      </c>
      <c r="I21" s="154">
        <v>24500</v>
      </c>
    </row>
  </sheetData>
  <sheetProtection algorithmName="SHA-512" hashValue="cx/i5xAqeTW15DMHIcqwbXkBW/tVJQhYGWgYos/nVlAgTW6zlQDmjouF6MY6J/1h9m7zCl479H4mIf/AvRbXNA==" saltValue="wu97qP+7DIia5Lp1oodGzQ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Trois-Ponts</v>
      </c>
      <c r="F1" s="162"/>
      <c r="G1" s="162"/>
      <c r="H1" s="162"/>
      <c r="I1" s="98" t="str">
        <f>Coordonnées!$U$1</f>
        <v>Code INS</v>
      </c>
      <c r="J1" s="135">
        <f>Coordonnées!$V$1</f>
        <v>63086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68" t="s">
        <v>71</v>
      </c>
      <c r="F5" s="269"/>
      <c r="G5" s="269"/>
      <c r="H5" s="269"/>
      <c r="I5" s="269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61" t="s">
        <v>35</v>
      </c>
      <c r="B8" s="262"/>
      <c r="C8" s="262"/>
      <c r="D8" s="263"/>
      <c r="E8" s="154">
        <v>220000</v>
      </c>
      <c r="F8" s="154">
        <v>528473.4</v>
      </c>
      <c r="G8" s="154">
        <v>35500</v>
      </c>
      <c r="H8" s="154">
        <v>60000</v>
      </c>
      <c r="I8" s="154">
        <v>755971.5</v>
      </c>
    </row>
    <row r="9" spans="1:10" ht="30" customHeight="1" x14ac:dyDescent="0.2">
      <c r="A9" s="258" t="s">
        <v>18</v>
      </c>
      <c r="B9" s="259"/>
      <c r="C9" s="259"/>
      <c r="D9" s="260"/>
      <c r="E9" s="154">
        <v>103000</v>
      </c>
      <c r="F9" s="154">
        <v>45000</v>
      </c>
      <c r="G9" s="154">
        <v>154000</v>
      </c>
      <c r="H9" s="154">
        <v>1141117</v>
      </c>
      <c r="I9" s="154">
        <v>221234.16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6067.5</v>
      </c>
      <c r="F10" s="154">
        <v>11067.5</v>
      </c>
      <c r="G10" s="154">
        <v>6067.5</v>
      </c>
      <c r="H10" s="154">
        <v>6067.5</v>
      </c>
      <c r="I10" s="154">
        <v>4000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595260.02</v>
      </c>
      <c r="F11" s="154">
        <v>287490.34000000003</v>
      </c>
      <c r="G11" s="154">
        <v>724500</v>
      </c>
      <c r="H11" s="154">
        <v>281977.64</v>
      </c>
      <c r="I11" s="154">
        <v>416354.37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0</v>
      </c>
      <c r="F12" s="154">
        <v>0</v>
      </c>
      <c r="G12" s="154">
        <v>0</v>
      </c>
      <c r="H12" s="154">
        <v>0</v>
      </c>
      <c r="I12" s="154">
        <v>7217.39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12000</v>
      </c>
      <c r="F13" s="154">
        <v>0</v>
      </c>
      <c r="G13" s="154">
        <v>0</v>
      </c>
      <c r="H13" s="154">
        <v>0</v>
      </c>
      <c r="I13" s="154">
        <v>32864.339999999997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98000</v>
      </c>
      <c r="F14" s="154">
        <v>20500</v>
      </c>
      <c r="G14" s="154">
        <v>10000</v>
      </c>
      <c r="H14" s="154">
        <v>35000</v>
      </c>
      <c r="I14" s="154">
        <v>14309.31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45000</v>
      </c>
      <c r="F15" s="154">
        <v>98500</v>
      </c>
      <c r="G15" s="154">
        <v>118000</v>
      </c>
      <c r="H15" s="154">
        <v>0</v>
      </c>
      <c r="I15" s="154">
        <v>247903.85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104000</v>
      </c>
      <c r="F17" s="154">
        <v>270000</v>
      </c>
      <c r="G17" s="154">
        <v>135000</v>
      </c>
      <c r="H17" s="154">
        <v>0</v>
      </c>
      <c r="I17" s="154">
        <v>12168.49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7500</v>
      </c>
      <c r="F18" s="154">
        <v>0</v>
      </c>
      <c r="G18" s="154">
        <v>0</v>
      </c>
      <c r="H18" s="154">
        <v>10000</v>
      </c>
      <c r="I18" s="154">
        <v>1240937.1100000001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257587.9</v>
      </c>
      <c r="F19" s="154">
        <v>309087.90000000002</v>
      </c>
      <c r="G19" s="154">
        <v>393087.9</v>
      </c>
      <c r="H19" s="154">
        <v>284523.90000000002</v>
      </c>
      <c r="I19" s="154">
        <v>480949.29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0</v>
      </c>
      <c r="F20" s="154">
        <v>0</v>
      </c>
      <c r="G20" s="154">
        <v>0</v>
      </c>
      <c r="H20" s="154">
        <v>0</v>
      </c>
      <c r="I20" s="154">
        <v>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0</v>
      </c>
      <c r="F21" s="154">
        <v>0</v>
      </c>
      <c r="G21" s="154">
        <v>15000</v>
      </c>
      <c r="H21" s="154">
        <v>150000</v>
      </c>
      <c r="I21" s="154">
        <v>0</v>
      </c>
    </row>
  </sheetData>
  <sheetProtection algorithmName="SHA-512" hashValue="lkdlZlC3v0PXjq9nyxCXr9qEEiyTi2F8RGGFhqN1U9/xUPgQMWI7h002YF4WhyPZQojFfkVpaSnMR2UtxtR8lA==" saltValue="hewAkVig5rVAX+qpX+nzKw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Trois-Ponts</v>
      </c>
      <c r="F1" s="162"/>
      <c r="G1" s="162"/>
      <c r="H1" s="162"/>
      <c r="I1" s="98" t="str">
        <f>Coordonnées!$U$1</f>
        <v>Code INS</v>
      </c>
      <c r="J1" s="135">
        <f>Coordonnées!$V$1</f>
        <v>63086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70" t="s">
        <v>72</v>
      </c>
      <c r="F5" s="271"/>
      <c r="G5" s="271"/>
      <c r="H5" s="271"/>
      <c r="I5" s="271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61" t="s">
        <v>35</v>
      </c>
      <c r="B8" s="262"/>
      <c r="C8" s="262"/>
      <c r="D8" s="263"/>
      <c r="E8" s="154">
        <v>485661.75</v>
      </c>
      <c r="F8" s="154">
        <v>882178.7</v>
      </c>
      <c r="G8" s="154">
        <v>939397.9</v>
      </c>
      <c r="H8" s="154">
        <v>496103.98</v>
      </c>
      <c r="I8" s="154">
        <v>1608802.81</v>
      </c>
    </row>
    <row r="9" spans="1:10" ht="30" customHeight="1" x14ac:dyDescent="0.2">
      <c r="A9" s="258" t="s">
        <v>18</v>
      </c>
      <c r="B9" s="259"/>
      <c r="C9" s="259"/>
      <c r="D9" s="260"/>
      <c r="E9" s="154">
        <v>45000</v>
      </c>
      <c r="F9" s="154">
        <v>0</v>
      </c>
      <c r="G9" s="154">
        <v>6250</v>
      </c>
      <c r="H9" s="154">
        <v>950000</v>
      </c>
      <c r="I9" s="154">
        <v>100000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0</v>
      </c>
      <c r="F10" s="154">
        <v>0</v>
      </c>
      <c r="G10" s="154">
        <v>0</v>
      </c>
      <c r="H10" s="154">
        <v>0</v>
      </c>
      <c r="I10" s="154">
        <v>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300998.67</v>
      </c>
      <c r="F11" s="154">
        <v>140680.44</v>
      </c>
      <c r="G11" s="154">
        <v>263752.5</v>
      </c>
      <c r="H11" s="154">
        <v>235000</v>
      </c>
      <c r="I11" s="154">
        <v>318295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0</v>
      </c>
      <c r="F12" s="154">
        <v>0</v>
      </c>
      <c r="G12" s="154">
        <v>0</v>
      </c>
      <c r="H12" s="154">
        <v>0</v>
      </c>
      <c r="I12" s="154">
        <v>0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0</v>
      </c>
      <c r="F13" s="154">
        <v>0</v>
      </c>
      <c r="G13" s="154">
        <v>0</v>
      </c>
      <c r="H13" s="154">
        <v>0</v>
      </c>
      <c r="I13" s="154">
        <v>0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75000</v>
      </c>
      <c r="F14" s="154">
        <v>80000</v>
      </c>
      <c r="G14" s="154">
        <v>0</v>
      </c>
      <c r="H14" s="154">
        <v>35000</v>
      </c>
      <c r="I14" s="154">
        <v>0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25000</v>
      </c>
      <c r="F15" s="154">
        <v>76000</v>
      </c>
      <c r="G15" s="154">
        <v>0</v>
      </c>
      <c r="H15" s="154">
        <v>0</v>
      </c>
      <c r="I15" s="154">
        <v>69150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303000</v>
      </c>
      <c r="F17" s="154">
        <v>260000</v>
      </c>
      <c r="G17" s="154">
        <v>0</v>
      </c>
      <c r="H17" s="154">
        <v>0</v>
      </c>
      <c r="I17" s="154">
        <v>0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0</v>
      </c>
      <c r="F18" s="154">
        <v>0</v>
      </c>
      <c r="G18" s="154">
        <v>0</v>
      </c>
      <c r="H18" s="154">
        <v>0</v>
      </c>
      <c r="I18" s="154">
        <v>904157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213755</v>
      </c>
      <c r="F19" s="154">
        <v>257755</v>
      </c>
      <c r="G19" s="154">
        <v>381755</v>
      </c>
      <c r="H19" s="154">
        <v>220893</v>
      </c>
      <c r="I19" s="154">
        <v>433505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0</v>
      </c>
      <c r="F20" s="154">
        <v>0</v>
      </c>
      <c r="G20" s="154">
        <v>0</v>
      </c>
      <c r="H20" s="154">
        <v>0</v>
      </c>
      <c r="I20" s="154">
        <v>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0</v>
      </c>
      <c r="F21" s="154">
        <v>0</v>
      </c>
      <c r="G21" s="154">
        <v>0</v>
      </c>
      <c r="H21" s="154">
        <v>76000</v>
      </c>
      <c r="I21" s="154">
        <v>0</v>
      </c>
    </row>
  </sheetData>
  <sheetProtection algorithmName="SHA-512" hashValue="VpJKE6CYB+N0+295EpPwpZlXbT749qBUz8P2JxpHeNZdnmXOoo6oCrnS8GDyPgXAh9hdXJtj2sykGMS9q3ZfSw==" saltValue="NrFdRHMDNyRV9R5DV00o8Q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Trois-Ponts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27"/>
      <c r="W1" s="125"/>
      <c r="X1" s="98" t="str">
        <f>Coordonnées!$U$1</f>
        <v>Code INS</v>
      </c>
      <c r="Y1" s="135">
        <f>Coordonnées!$V$1</f>
        <v>63086</v>
      </c>
    </row>
    <row r="2" spans="1:25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 x14ac:dyDescent="0.2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 x14ac:dyDescent="0.2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 x14ac:dyDescent="0.2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 x14ac:dyDescent="0.2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 x14ac:dyDescent="0.2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 x14ac:dyDescent="0.2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 x14ac:dyDescent="0.2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 x14ac:dyDescent="0.2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 x14ac:dyDescent="0.2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 x14ac:dyDescent="0.2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 x14ac:dyDescent="0.2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 x14ac:dyDescent="0.2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 x14ac:dyDescent="0.2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 x14ac:dyDescent="0.2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 x14ac:dyDescent="0.2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 x14ac:dyDescent="0.2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 x14ac:dyDescent="0.2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 x14ac:dyDescent="0.2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 x14ac:dyDescent="0.2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 x14ac:dyDescent="0.2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 x14ac:dyDescent="0.2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 x14ac:dyDescent="0.2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 x14ac:dyDescent="0.2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 x14ac:dyDescent="0.2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 x14ac:dyDescent="0.2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 x14ac:dyDescent="0.2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 x14ac:dyDescent="0.2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 x14ac:dyDescent="0.2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 x14ac:dyDescent="0.2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 x14ac:dyDescent="0.2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 x14ac:dyDescent="0.2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 x14ac:dyDescent="0.2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 x14ac:dyDescent="0.2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 x14ac:dyDescent="0.2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 x14ac:dyDescent="0.2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 x14ac:dyDescent="0.2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 x14ac:dyDescent="0.2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 x14ac:dyDescent="0.2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 x14ac:dyDescent="0.2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 x14ac:dyDescent="0.2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 x14ac:dyDescent="0.2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 x14ac:dyDescent="0.2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 x14ac:dyDescent="0.2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 x14ac:dyDescent="0.2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 x14ac:dyDescent="0.2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sheetProtection algorithmName="SHA-512" hashValue="7W2J0raq1rIPO8rm+C/4Q3hyIsrNWkcfUSs8SAF3IK5Cyr7yDm85o02E39NuJuxHLpJ4OZ1wxcxQ9AlkuM9owA==" saltValue="KGqlUQIN++rzm5Ff/ymAKw==" spinCount="100000" sheet="1" objects="1" scenarios="1"/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01" t="str">
        <f>Coordonnées!A1</f>
        <v>Synthèse du Budget</v>
      </c>
      <c r="B1" s="158"/>
      <c r="C1" s="158"/>
      <c r="D1" s="158"/>
      <c r="E1" s="158"/>
      <c r="F1" s="158"/>
      <c r="G1" s="162" t="str">
        <f>Coordonnées!G1</f>
        <v>Administration communale de Trois-Ponts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25"/>
      <c r="W1" s="125"/>
      <c r="X1" s="98" t="str">
        <f>Coordonnées!$U$1</f>
        <v>Code INS</v>
      </c>
      <c r="Y1" s="135">
        <f>Coordonnées!$V$1</f>
        <v>63086</v>
      </c>
    </row>
    <row r="2" spans="1:25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 x14ac:dyDescent="0.2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 x14ac:dyDescent="0.2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 x14ac:dyDescent="0.2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 x14ac:dyDescent="0.2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 x14ac:dyDescent="0.2">
      <c r="A9" s="223" t="s">
        <v>49</v>
      </c>
      <c r="B9" s="223"/>
      <c r="C9" s="223"/>
      <c r="D9" s="223"/>
      <c r="E9" s="223"/>
      <c r="F9" s="273" t="s">
        <v>50</v>
      </c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</row>
    <row r="10" spans="1:25" ht="49.9" customHeight="1" x14ac:dyDescent="0.2">
      <c r="A10" s="223" t="s">
        <v>29</v>
      </c>
      <c r="B10" s="223"/>
      <c r="C10" s="223"/>
      <c r="D10" s="223"/>
      <c r="E10" s="223"/>
      <c r="F10" s="272" t="s">
        <v>51</v>
      </c>
      <c r="G10" s="272"/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</row>
    <row r="11" spans="1:25" ht="49.9" customHeight="1" x14ac:dyDescent="0.2">
      <c r="A11" s="223" t="s">
        <v>52</v>
      </c>
      <c r="B11" s="223"/>
      <c r="C11" s="223"/>
      <c r="D11" s="223"/>
      <c r="E11" s="223"/>
      <c r="F11" s="272" t="s">
        <v>53</v>
      </c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</row>
    <row r="12" spans="1:25" ht="49.9" customHeight="1" x14ac:dyDescent="0.2">
      <c r="A12" s="223" t="s">
        <v>54</v>
      </c>
      <c r="B12" s="223"/>
      <c r="C12" s="223"/>
      <c r="D12" s="223"/>
      <c r="E12" s="223"/>
      <c r="F12" s="272" t="s">
        <v>74</v>
      </c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</row>
    <row r="13" spans="1:25" ht="49.9" customHeight="1" x14ac:dyDescent="0.2">
      <c r="A13" s="223" t="s">
        <v>55</v>
      </c>
      <c r="B13" s="223"/>
      <c r="C13" s="223"/>
      <c r="D13" s="223"/>
      <c r="E13" s="223"/>
      <c r="F13" s="272" t="s">
        <v>56</v>
      </c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</row>
    <row r="14" spans="1:25" ht="49.9" customHeight="1" x14ac:dyDescent="0.2">
      <c r="A14" s="223" t="s">
        <v>57</v>
      </c>
      <c r="B14" s="223"/>
      <c r="C14" s="223"/>
      <c r="D14" s="223"/>
      <c r="E14" s="223"/>
      <c r="F14" s="272" t="s">
        <v>75</v>
      </c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</row>
    <row r="15" spans="1:25" ht="52.15" customHeight="1" x14ac:dyDescent="0.2">
      <c r="A15" s="223" t="s">
        <v>58</v>
      </c>
      <c r="B15" s="223"/>
      <c r="C15" s="223"/>
      <c r="D15" s="223"/>
      <c r="E15" s="223"/>
      <c r="F15" s="272" t="s">
        <v>59</v>
      </c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</row>
    <row r="16" spans="1:25" ht="49.9" customHeight="1" x14ac:dyDescent="0.2">
      <c r="A16" s="272" t="s">
        <v>60</v>
      </c>
      <c r="B16" s="272"/>
      <c r="C16" s="272"/>
      <c r="D16" s="272"/>
      <c r="E16" s="272"/>
      <c r="F16" s="272" t="s">
        <v>61</v>
      </c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</row>
    <row r="17" spans="1:23" ht="49.9" customHeight="1" x14ac:dyDescent="0.2">
      <c r="A17" s="223" t="s">
        <v>62</v>
      </c>
      <c r="B17" s="223"/>
      <c r="C17" s="223"/>
      <c r="D17" s="223"/>
      <c r="E17" s="223"/>
      <c r="F17" s="272" t="s">
        <v>76</v>
      </c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</row>
    <row r="18" spans="1:23" ht="49.9" customHeight="1" x14ac:dyDescent="0.2">
      <c r="A18" s="223" t="s">
        <v>63</v>
      </c>
      <c r="B18" s="223"/>
      <c r="C18" s="223"/>
      <c r="D18" s="223"/>
      <c r="E18" s="223"/>
      <c r="F18" s="272" t="s">
        <v>64</v>
      </c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</row>
    <row r="19" spans="1:23" s="38" customFormat="1" ht="16.89999999999999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sheetProtection algorithmName="SHA-512" hashValue="+zNTG2rZNZqIoyinG7PpVw2mxMg7H47CBrm/YWZ658F62xqQE5Z+f7Kdi8qG+9jqYDti6XKc0grdyAiLNfhmOA==" saltValue="Vsb3u2+MXVGHIVDwpC9B1g==" spinCount="100000" sheet="1" objects="1" scenarios="1"/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Caroline Metzer</cp:lastModifiedBy>
  <cp:lastPrinted>2024-12-03T14:33:46Z</cp:lastPrinted>
  <dcterms:created xsi:type="dcterms:W3CDTF">2006-02-10T09:03:57Z</dcterms:created>
  <dcterms:modified xsi:type="dcterms:W3CDTF">2026-02-09T08:43:07Z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